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ocuments\"/>
    </mc:Choice>
  </mc:AlternateContent>
  <xr:revisionPtr revIDLastSave="0" documentId="13_ncr:1_{7669A0E1-0ECB-4372-AE19-30D0E55FCA75}" xr6:coauthVersionLast="36" xr6:coauthVersionMax="36" xr10:uidLastSave="{00000000-0000-0000-0000-000000000000}"/>
  <bookViews>
    <workbookView xWindow="120" yWindow="150" windowWidth="21840" windowHeight="12075" xr2:uid="{00000000-000D-0000-FFFF-FFFF00000000}"/>
  </bookViews>
  <sheets>
    <sheet name="Vostok" sheetId="1" r:id="rId1"/>
    <sheet name="Diagramme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B93" i="1" l="1"/>
  <c r="B94" i="1"/>
  <c r="B95" i="1"/>
  <c r="B96" i="1"/>
  <c r="B97" i="1"/>
  <c r="B98" i="1"/>
  <c r="B99" i="1"/>
  <c r="B100" i="1"/>
  <c r="B101" i="1"/>
  <c r="B102" i="1"/>
  <c r="B103" i="1"/>
  <c r="B92" i="1"/>
  <c r="B78" i="1"/>
  <c r="B79" i="1"/>
  <c r="B80" i="1"/>
  <c r="B81" i="1"/>
  <c r="B82" i="1"/>
  <c r="B83" i="1"/>
  <c r="B84" i="1"/>
  <c r="B85" i="1"/>
  <c r="B86" i="1"/>
  <c r="B87" i="1"/>
  <c r="B88" i="1"/>
  <c r="B77" i="1"/>
  <c r="B63" i="1"/>
  <c r="B64" i="1"/>
  <c r="B65" i="1"/>
  <c r="B66" i="1"/>
  <c r="B67" i="1"/>
  <c r="B68" i="1"/>
  <c r="B69" i="1"/>
  <c r="B70" i="1"/>
  <c r="B71" i="1"/>
  <c r="B72" i="1"/>
  <c r="B73" i="1"/>
  <c r="B62" i="1"/>
  <c r="B48" i="1"/>
  <c r="B49" i="1"/>
  <c r="B50" i="1"/>
  <c r="B51" i="1"/>
  <c r="B52" i="1"/>
  <c r="B53" i="1"/>
  <c r="B54" i="1"/>
  <c r="B55" i="1"/>
  <c r="B56" i="1"/>
  <c r="B57" i="1"/>
  <c r="B58" i="1"/>
  <c r="B47" i="1"/>
  <c r="B33" i="1"/>
  <c r="B34" i="1"/>
  <c r="B35" i="1"/>
  <c r="B36" i="1"/>
  <c r="B37" i="1"/>
  <c r="B38" i="1"/>
  <c r="B39" i="1"/>
  <c r="B40" i="1"/>
  <c r="B41" i="1"/>
  <c r="B42" i="1"/>
  <c r="B43" i="1"/>
  <c r="B32" i="1"/>
  <c r="B18" i="1"/>
  <c r="B19" i="1"/>
  <c r="B20" i="1"/>
  <c r="B21" i="1"/>
  <c r="B22" i="1"/>
  <c r="B23" i="1"/>
  <c r="B24" i="1"/>
  <c r="B25" i="1"/>
  <c r="B26" i="1"/>
  <c r="B27" i="1"/>
  <c r="B28" i="1"/>
  <c r="B17" i="1"/>
  <c r="B3" i="1"/>
  <c r="B4" i="1"/>
  <c r="B5" i="1"/>
  <c r="B6" i="1"/>
  <c r="B7" i="1"/>
  <c r="B8" i="1"/>
  <c r="B9" i="1"/>
  <c r="B10" i="1"/>
  <c r="B11" i="1"/>
  <c r="B12" i="1"/>
  <c r="B13" i="1"/>
  <c r="B2" i="1"/>
  <c r="BN104" i="1"/>
  <c r="BN89" i="1"/>
  <c r="BN74" i="1"/>
  <c r="BN59" i="1"/>
  <c r="BN44" i="1"/>
  <c r="BN29" i="1"/>
  <c r="BM59" i="1"/>
  <c r="BM104" i="1" l="1"/>
  <c r="BM89" i="1"/>
  <c r="BM74" i="1"/>
  <c r="BM44" i="1"/>
  <c r="BM29" i="1"/>
  <c r="BM14" i="1"/>
  <c r="BL104" i="1" l="1"/>
  <c r="BL89" i="1"/>
  <c r="BL74" i="1"/>
  <c r="BL59" i="1"/>
  <c r="BL44" i="1"/>
  <c r="BL29" i="1"/>
  <c r="BL14" i="1"/>
  <c r="C93" i="1" l="1"/>
  <c r="C94" i="1"/>
  <c r="C95" i="1"/>
  <c r="C96" i="1"/>
  <c r="C97" i="1"/>
  <c r="C98" i="1"/>
  <c r="C99" i="1"/>
  <c r="C100" i="1"/>
  <c r="C101" i="1"/>
  <c r="C102" i="1"/>
  <c r="C103" i="1"/>
  <c r="C92" i="1"/>
  <c r="F104" i="1" l="1"/>
  <c r="G104" i="1"/>
  <c r="H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P104" i="1"/>
  <c r="AR104" i="1"/>
  <c r="AS104" i="1"/>
  <c r="AT104" i="1"/>
  <c r="AU104" i="1"/>
  <c r="AV104" i="1"/>
  <c r="AW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E104" i="1"/>
  <c r="B104" i="1" l="1"/>
  <c r="C104" i="1"/>
  <c r="BK89" i="1"/>
  <c r="BK74" i="1"/>
  <c r="BK59" i="1"/>
  <c r="BK44" i="1"/>
  <c r="BK29" i="1"/>
  <c r="BK14" i="1"/>
  <c r="BJ74" i="1"/>
  <c r="C67" i="1" l="1"/>
  <c r="BJ89" i="1" l="1"/>
  <c r="BJ59" i="1"/>
  <c r="BJ44" i="1"/>
  <c r="BJ29" i="1"/>
  <c r="BJ14" i="1"/>
  <c r="C88" i="1" l="1"/>
  <c r="C87" i="1"/>
  <c r="C86" i="1"/>
  <c r="C85" i="1"/>
  <c r="C84" i="1"/>
  <c r="C83" i="1"/>
  <c r="C82" i="1"/>
  <c r="C81" i="1"/>
  <c r="C80" i="1"/>
  <c r="C78" i="1"/>
  <c r="C79" i="1"/>
  <c r="C77" i="1"/>
  <c r="AY89" i="1"/>
  <c r="X89" i="1" l="1"/>
  <c r="V89" i="1"/>
  <c r="F89" i="1" l="1"/>
  <c r="G89" i="1"/>
  <c r="H89" i="1"/>
  <c r="J89" i="1"/>
  <c r="K89" i="1"/>
  <c r="L89" i="1"/>
  <c r="M89" i="1"/>
  <c r="N89" i="1"/>
  <c r="O89" i="1"/>
  <c r="P89" i="1"/>
  <c r="Q89" i="1"/>
  <c r="R89" i="1"/>
  <c r="S89" i="1"/>
  <c r="T89" i="1"/>
  <c r="U89" i="1"/>
  <c r="W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P89" i="1"/>
  <c r="AR89" i="1"/>
  <c r="AS89" i="1"/>
  <c r="AT89" i="1"/>
  <c r="AU89" i="1"/>
  <c r="AV89" i="1"/>
  <c r="AW89" i="1"/>
  <c r="AZ89" i="1"/>
  <c r="BA89" i="1"/>
  <c r="BB89" i="1"/>
  <c r="BC89" i="1"/>
  <c r="BD89" i="1"/>
  <c r="BE89" i="1"/>
  <c r="BF89" i="1"/>
  <c r="BG89" i="1"/>
  <c r="BH89" i="1"/>
  <c r="BI89" i="1"/>
  <c r="E89" i="1"/>
  <c r="B89" i="1" l="1"/>
  <c r="C89" i="1"/>
  <c r="C66" i="1"/>
  <c r="C68" i="1"/>
  <c r="C69" i="1"/>
  <c r="C70" i="1"/>
  <c r="C71" i="1"/>
  <c r="C72" i="1"/>
  <c r="C73" i="1"/>
  <c r="C65" i="1"/>
  <c r="C64" i="1"/>
  <c r="C63" i="1"/>
  <c r="C62" i="1"/>
  <c r="L74" i="1" l="1"/>
  <c r="H74" i="1" l="1"/>
  <c r="G74" i="1"/>
  <c r="J74" i="1"/>
  <c r="K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P74" i="1"/>
  <c r="AR74" i="1"/>
  <c r="AS74" i="1"/>
  <c r="AT74" i="1"/>
  <c r="AU74" i="1"/>
  <c r="AV74" i="1"/>
  <c r="AW74" i="1"/>
  <c r="AY74" i="1"/>
  <c r="AZ74" i="1"/>
  <c r="BA74" i="1"/>
  <c r="BB74" i="1"/>
  <c r="BC74" i="1"/>
  <c r="BD74" i="1"/>
  <c r="BE74" i="1"/>
  <c r="BF74" i="1"/>
  <c r="BG74" i="1"/>
  <c r="BH74" i="1"/>
  <c r="BI74" i="1"/>
  <c r="B74" i="1" l="1"/>
  <c r="C74" i="1"/>
  <c r="C58" i="1"/>
  <c r="C50" i="1"/>
  <c r="C51" i="1"/>
  <c r="C52" i="1"/>
  <c r="C53" i="1"/>
  <c r="C54" i="1"/>
  <c r="C55" i="1"/>
  <c r="C56" i="1"/>
  <c r="C57" i="1"/>
  <c r="C49" i="1"/>
  <c r="C48" i="1"/>
  <c r="C47" i="1"/>
  <c r="F59" i="1" l="1"/>
  <c r="G59" i="1"/>
  <c r="H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P59" i="1"/>
  <c r="AR59" i="1"/>
  <c r="AS59" i="1"/>
  <c r="AT59" i="1"/>
  <c r="AU59" i="1"/>
  <c r="AV59" i="1"/>
  <c r="AW59" i="1"/>
  <c r="AY59" i="1"/>
  <c r="AZ59" i="1"/>
  <c r="BA59" i="1"/>
  <c r="BB59" i="1"/>
  <c r="BC59" i="1"/>
  <c r="BD59" i="1"/>
  <c r="BE59" i="1"/>
  <c r="BF59" i="1"/>
  <c r="BG59" i="1"/>
  <c r="BH59" i="1"/>
  <c r="BI59" i="1"/>
  <c r="E59" i="1"/>
  <c r="B59" i="1" l="1"/>
  <c r="C59" i="1"/>
  <c r="BC44" i="1"/>
  <c r="C43" i="1"/>
  <c r="C41" i="1"/>
  <c r="C42" i="1"/>
  <c r="C40" i="1"/>
  <c r="C39" i="1"/>
  <c r="C38" i="1"/>
  <c r="C37" i="1"/>
  <c r="C36" i="1"/>
  <c r="C35" i="1"/>
  <c r="C34" i="1"/>
  <c r="C33" i="1"/>
  <c r="C32" i="1"/>
  <c r="F44" i="1" l="1"/>
  <c r="G44" i="1"/>
  <c r="H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P44" i="1"/>
  <c r="AR44" i="1"/>
  <c r="AS44" i="1"/>
  <c r="AT44" i="1"/>
  <c r="AU44" i="1"/>
  <c r="AV44" i="1"/>
  <c r="AW44" i="1"/>
  <c r="AX44" i="1"/>
  <c r="AZ44" i="1"/>
  <c r="BA44" i="1"/>
  <c r="BB44" i="1"/>
  <c r="BD44" i="1"/>
  <c r="BE44" i="1"/>
  <c r="BF44" i="1"/>
  <c r="BG44" i="1"/>
  <c r="BH44" i="1"/>
  <c r="BI44" i="1"/>
  <c r="E44" i="1"/>
  <c r="C28" i="1"/>
  <c r="C27" i="1"/>
  <c r="C22" i="1"/>
  <c r="C23" i="1"/>
  <c r="C24" i="1"/>
  <c r="C25" i="1"/>
  <c r="C26" i="1"/>
  <c r="C21" i="1"/>
  <c r="C20" i="1"/>
  <c r="C19" i="1"/>
  <c r="C18" i="1"/>
  <c r="C17" i="1"/>
  <c r="B44" i="1" l="1"/>
  <c r="C44" i="1"/>
  <c r="F29" i="1"/>
  <c r="G29" i="1"/>
  <c r="H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P29" i="1"/>
  <c r="AR29" i="1"/>
  <c r="AS29" i="1"/>
  <c r="AT29" i="1"/>
  <c r="AU29" i="1"/>
  <c r="AV29" i="1"/>
  <c r="AW29" i="1"/>
  <c r="AY29" i="1"/>
  <c r="AZ29" i="1"/>
  <c r="BA29" i="1"/>
  <c r="BB29" i="1"/>
  <c r="BC29" i="1"/>
  <c r="BD29" i="1"/>
  <c r="BE29" i="1"/>
  <c r="BF29" i="1"/>
  <c r="BG29" i="1"/>
  <c r="BH29" i="1"/>
  <c r="BI29" i="1"/>
  <c r="E29" i="1"/>
  <c r="B29" i="1" l="1"/>
  <c r="C29" i="1"/>
  <c r="C5" i="1"/>
  <c r="C6" i="1"/>
  <c r="C7" i="1"/>
  <c r="C8" i="1"/>
  <c r="C9" i="1"/>
  <c r="C10" i="1"/>
  <c r="C11" i="1"/>
  <c r="C12" i="1"/>
  <c r="C13" i="1"/>
  <c r="C4" i="1"/>
  <c r="C3" i="1"/>
  <c r="C2" i="1"/>
  <c r="N14" i="1"/>
  <c r="F14" i="1" l="1"/>
  <c r="G14" i="1"/>
  <c r="H14" i="1"/>
  <c r="J14" i="1"/>
  <c r="K14" i="1"/>
  <c r="L14" i="1"/>
  <c r="M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P14" i="1"/>
  <c r="AR14" i="1"/>
  <c r="AS14" i="1"/>
  <c r="AT14" i="1"/>
  <c r="AU14" i="1"/>
  <c r="AV14" i="1"/>
  <c r="AW14" i="1"/>
  <c r="AY14" i="1"/>
  <c r="AZ14" i="1"/>
  <c r="BA14" i="1"/>
  <c r="BB14" i="1"/>
  <c r="BC14" i="1"/>
  <c r="BD14" i="1"/>
  <c r="BE14" i="1"/>
  <c r="BF14" i="1"/>
  <c r="BG14" i="1"/>
  <c r="BH14" i="1"/>
  <c r="BI14" i="1"/>
  <c r="E14" i="1"/>
  <c r="B14" i="1" l="1"/>
  <c r="C14" i="1"/>
</calcChain>
</file>

<file path=xl/sharedStrings.xml><?xml version="1.0" encoding="utf-8"?>
<sst xmlns="http://schemas.openxmlformats.org/spreadsheetml/2006/main" count="731" uniqueCount="101">
  <si>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</si>
  <si>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</si>
  <si>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</si>
  <si>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</si>
  <si>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</si>
  <si>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</si>
  <si>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</si>
  <si>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</si>
  <si>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</si>
  <si>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</si>
  <si>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</si>
  <si>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</si>
  <si>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Jahresmittel</t>
  </si>
  <si>
    <t>Mittelwert 1981 - 2010</t>
  </si>
  <si>
    <t>-</t>
  </si>
  <si>
    <t>Abweichung</t>
  </si>
  <si>
    <t xml:space="preserve">Der August bleibt der kälteste und der Januar der wärmste Monat. </t>
  </si>
  <si>
    <t>Tmin.</t>
  </si>
  <si>
    <t>JahresTmin.</t>
  </si>
  <si>
    <t xml:space="preserve">kühler, als die Gesamtreihe. Die Temperaturen veränderten sich </t>
  </si>
  <si>
    <t xml:space="preserve">Im Vergleich entpuppt sich die aktuelle Referenzperiode leicht </t>
  </si>
  <si>
    <t>Tmax.</t>
  </si>
  <si>
    <t>JahresTmax.</t>
  </si>
  <si>
    <t>Der Anstieg der aktuellen Referenzperiode zum langjährigen Mittel</t>
  </si>
  <si>
    <t>Niederschlag</t>
  </si>
  <si>
    <t>Jahressumme</t>
  </si>
  <si>
    <t xml:space="preserve">Aufgrund der geringen Schneemengen sind keine Charakteristika </t>
  </si>
  <si>
    <t>zu benennen. Der Mai bleibt der Monat mit dem meisten Nieder-</t>
  </si>
  <si>
    <t>schlag. Der Februar bleibt der trockenste Monat.</t>
  </si>
  <si>
    <t>Mittelwind (Km/h)</t>
  </si>
  <si>
    <t>Luftdruck (hPa)</t>
  </si>
  <si>
    <t>Der Luftdruck weist einen ausgeprägten Jahresgang auf.</t>
  </si>
  <si>
    <t>+/- 0,0</t>
  </si>
  <si>
    <t>+ 0,1</t>
  </si>
  <si>
    <t>- 0,1</t>
  </si>
  <si>
    <t>+ 0,3</t>
  </si>
  <si>
    <t>- 0,3</t>
  </si>
  <si>
    <t>+ 0,2</t>
  </si>
  <si>
    <t>Der Jahresverlauf blieb in den beiden Mittelwerten gleich.</t>
  </si>
  <si>
    <t>- 0,2</t>
  </si>
  <si>
    <t>- 0,5</t>
  </si>
  <si>
    <t>+ 0,5</t>
  </si>
  <si>
    <t>+ 0,4</t>
  </si>
  <si>
    <t>+/- 0</t>
  </si>
  <si>
    <t>- 1</t>
  </si>
  <si>
    <t>- 2</t>
  </si>
  <si>
    <t>- 0,4</t>
  </si>
  <si>
    <t xml:space="preserve">Bis Mitte der 70 - er stieg der Luftdruck von 623,5 auf 625,2 hPa. Ende der 90 - er endete ein Rückgang auf 624,1 hPa, </t>
  </si>
  <si>
    <t>Dabei ist er im Januar am höchsten und im Oktober am</t>
  </si>
  <si>
    <t>Quellen:</t>
  </si>
  <si>
    <t>Antarctic Research and Investigation (Russische Polarforschung)</t>
  </si>
  <si>
    <t>Ogimet</t>
  </si>
  <si>
    <t>1958 betrug der Mittelwert 13 Km/h, stieg dann aber schnell an und lag bis Ende der 90 - er um 19 Km/h.</t>
  </si>
  <si>
    <t>Insgesamt eine nur schwache und kaum klimarelevante Änderung.</t>
  </si>
  <si>
    <t>Luftfeuchtig-keit (%)</t>
  </si>
  <si>
    <t>+ 1</t>
  </si>
  <si>
    <t>Jahresmittel-temperatur</t>
  </si>
  <si>
    <t xml:space="preserve">+/- 0 </t>
  </si>
  <si>
    <t>Die einzelnen Monate weisen nur eine geringe Veränderung auf.</t>
  </si>
  <si>
    <t xml:space="preserve">anstieg im Juli (+ 0,6 °C). Der Januar bleibt der wärmste und </t>
  </si>
  <si>
    <t>der August der kälteste Monat, in Bezug auf die JahresTmax.</t>
  </si>
  <si>
    <t>Von 1958 bis Ende der 60 - er sank der jährliche Niederschlag von 52 auf 19 mm. Bis 1979 stieg er wieder auf 24 mm an.</t>
  </si>
  <si>
    <t>In keinem Monat hat sich die Windgeschwindigkeit signifikant verändert.</t>
  </si>
  <si>
    <t>Der April bleibt der windstärkste Monat und der Januar &amp; Dezember die</t>
  </si>
  <si>
    <t>windärmsten Monate.</t>
  </si>
  <si>
    <t>In den letzen 59 Jahren sank die luftfeuchtigkeit anfangs von 76 % auf 68 % (1967).</t>
  </si>
  <si>
    <t>Der Jahresgang weist eine geringe Spannweite auf.</t>
  </si>
  <si>
    <t xml:space="preserve">Dabei ist der Jahresgang in der aktuellen Periode größer, </t>
  </si>
  <si>
    <t>als im langjährigen Mittel. Der Januar bleibt der Monat</t>
  </si>
  <si>
    <t xml:space="preserve">mit der höchsten und der Mai, der Monat mit der </t>
  </si>
  <si>
    <t>niedrigsten Luftfeuchte.</t>
  </si>
  <si>
    <t>- 3</t>
  </si>
  <si>
    <t>+ 0,8</t>
  </si>
  <si>
    <t>Im 30 bis 35 - jährigen Zyklus hat sich in den letzten 60 Jahren die Temperatur von - 55,5 °C auf - 55,2 °C erhöht.</t>
  </si>
  <si>
    <t>Die positive Juni-Anomalie bleibt bestehen.</t>
  </si>
  <si>
    <t>Am stärksten der Juli (+ 0,3 °C) &amp; Oktober (- 0,4 °C).</t>
  </si>
  <si>
    <t>Von 1958 bis 2017 stieg die Jahresminimumtemperatur von - 74,7 °C auf - 73,9 °C. Es ist ein 60 - jähriger Zyklus zu erkennen.</t>
  </si>
  <si>
    <t>Die Erwärmung von 0,8 °C entspricht 0,013 °C/Jahr und damit doppelt soviel, wie die Jahrestemperatur.</t>
  </si>
  <si>
    <t>Das entspricht einen jährlichen Anstieg von 0,005 °C.</t>
  </si>
  <si>
    <t>nur minimal. Hervorzuheben sind der Juli  (+ 0,4 °C) und der Dezember</t>
  </si>
  <si>
    <t>(- 0,4 °C). Der Januar bleibt der wärmste und der August der kälteste Monat,</t>
  </si>
  <si>
    <t>in Bezug auf die Jahres Tmin. Auch hier ist die Juni-Anomalie messbar.</t>
  </si>
  <si>
    <t>Von 1958 bis Mitte der 1970-er stieg die jährliche Tmax. von - 27,6 °C auf - 26,0°C. Bis 2005 stagnierte der Wert um - 25,5 °C.</t>
  </si>
  <si>
    <t>Derzeit steigt die JahresTmax. Und liegt aktuell bei - 23,9 °C. Dies ist ein Anstieg von 3,7 °C bzw. 0,062 °C/Jahr)!</t>
  </si>
  <si>
    <t>Bei gleichbleibenden Trend werden um 2080 Werte von &gt; -20 °C auftreten.</t>
  </si>
  <si>
    <t>ist auf das Jahr gesehen mäßig (+ 0,4 °C). Auffallend sind der</t>
  </si>
  <si>
    <t>Temperaturrückgang im Oktober ( -0,4 °C) und der Temperatur-</t>
  </si>
  <si>
    <t>Der Juni weißt eine positive Temperaturanomalie auf.</t>
  </si>
  <si>
    <t>Anschließend sank der Wert bis 1998 auf 12 mm, bevor er bis 2012 auf 34 mm wieder anstieg. Seitdem sinkt der Niederschlag auf derzeit 29 mm.</t>
  </si>
  <si>
    <t>In der Gesamtheit wurde es also nur 23 mm (56 %) trockener.</t>
  </si>
  <si>
    <t>In den 2000 - er sank der Wert  auf 16 Km/h. Seit 2013 ist der Rückgang stärker bei derzeit 12 Km/h.</t>
  </si>
  <si>
    <t>gefolgt von einen kurzen Anstieg auf 624,7 hPa (2009). Danach fiel der Luftdruck stark auf derzeit 622,8 hPa.</t>
  </si>
  <si>
    <t>Insgesamt ging der Luftdruck in 60 Jahren um 0,7 hPa zurück.</t>
  </si>
  <si>
    <t>niedrigsten. Mai/Juni verursachen eine Positivanomalie.</t>
  </si>
  <si>
    <t xml:space="preserve">Im Vergleich der beiden Mittelwerte lässt sich eine </t>
  </si>
  <si>
    <t>Stagnation erkennen: Im September stieg der Luftdruck</t>
  </si>
  <si>
    <t>besonder stark (+ 0,8 hPa). Im November sank er besonders stark (- 0,8 hPa).</t>
  </si>
  <si>
    <t>Bis zum Zerfall der UdSSR blieb dieser Wert auch stabil, sank bis 2017 aber auf 55 %.</t>
  </si>
  <si>
    <t>Mittelwert 1958 - 2018</t>
  </si>
  <si>
    <t>-0,4</t>
  </si>
  <si>
    <t>-0,7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</si>
</sst>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/>
    <xf numFmtId="1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41BF9"/>
      <color rgb="FF0CD6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Jahresmitteltemperatur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Jahrestemperatur</c:v>
          </c:tx>
          <c:marker>
            <c:symbol val="none"/>
          </c:marker>
          <c:trendline>
            <c:trendlineType val="poly"/>
            <c:order val="5"/>
            <c:dispRSqr val="0"/>
            <c:dispEq val="0"/>
          </c:trendline>
          <c:cat>
            <c:numRef>
              <c:f>(Vostok!$E$1:$H$1,Vostok!$J$1:$AN$1,Vostok!$AP$1,Vostok!$AR$1:$AW$1,Vostok!$AY$1:$BM$1)</c:f>
              <c:numCache>
                <c:formatCode>General</c:formatCode>
                <c:ptCount val="57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1995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</c:numCache>
            </c:numRef>
          </c:cat>
          <c:val>
            <c:numRef>
              <c:f>(Vostok!$E$14:$H$14,Vostok!$J$14:$AN$14,Vostok!$AP$14,Vostok!$AR$14:$AW$14,Vostok!$AY$14:$BM$14)</c:f>
              <c:numCache>
                <c:formatCode>0.0</c:formatCode>
                <c:ptCount val="57"/>
                <c:pt idx="0">
                  <c:v>-55.400000000000013</c:v>
                </c:pt>
                <c:pt idx="1">
                  <c:v>-55.35</c:v>
                </c:pt>
                <c:pt idx="2">
                  <c:v>-57.274999999999999</c:v>
                </c:pt>
                <c:pt idx="3">
                  <c:v>-54.175000000000004</c:v>
                </c:pt>
                <c:pt idx="4">
                  <c:v>-56.509090909090908</c:v>
                </c:pt>
                <c:pt idx="5">
                  <c:v>-55.9</c:v>
                </c:pt>
                <c:pt idx="6">
                  <c:v>-55.724999999999994</c:v>
                </c:pt>
                <c:pt idx="7">
                  <c:v>-56.108333333333327</c:v>
                </c:pt>
                <c:pt idx="8">
                  <c:v>-55.641666666666659</c:v>
                </c:pt>
                <c:pt idx="9">
                  <c:v>-55.741666666666667</c:v>
                </c:pt>
                <c:pt idx="10">
                  <c:v>-55.725000000000001</c:v>
                </c:pt>
                <c:pt idx="11">
                  <c:v>-54.866666666666667</c:v>
                </c:pt>
                <c:pt idx="12">
                  <c:v>-54.458333333333343</c:v>
                </c:pt>
                <c:pt idx="13">
                  <c:v>-54.79999999999999</c:v>
                </c:pt>
                <c:pt idx="14">
                  <c:v>-54.908333333333331</c:v>
                </c:pt>
                <c:pt idx="15">
                  <c:v>-55.68333333333333</c:v>
                </c:pt>
                <c:pt idx="16">
                  <c:v>-55.758333333333333</c:v>
                </c:pt>
                <c:pt idx="17">
                  <c:v>-55.033333333333331</c:v>
                </c:pt>
                <c:pt idx="18">
                  <c:v>-55.241666666666674</c:v>
                </c:pt>
                <c:pt idx="19">
                  <c:v>-55.166666666666664</c:v>
                </c:pt>
                <c:pt idx="20">
                  <c:v>-56.975000000000001</c:v>
                </c:pt>
                <c:pt idx="21">
                  <c:v>-53.18333333333333</c:v>
                </c:pt>
                <c:pt idx="22">
                  <c:v>-54.741666666666667</c:v>
                </c:pt>
                <c:pt idx="23">
                  <c:v>-56.008333333333326</c:v>
                </c:pt>
                <c:pt idx="24">
                  <c:v>-54.79999999999999</c:v>
                </c:pt>
                <c:pt idx="25">
                  <c:v>-54.849999999999994</c:v>
                </c:pt>
                <c:pt idx="26">
                  <c:v>-56.099999999999994</c:v>
                </c:pt>
                <c:pt idx="27">
                  <c:v>-55.733333333333327</c:v>
                </c:pt>
                <c:pt idx="28">
                  <c:v>-55.550000000000004</c:v>
                </c:pt>
                <c:pt idx="29">
                  <c:v>-55.141666666666659</c:v>
                </c:pt>
                <c:pt idx="30">
                  <c:v>-54.866666666666667</c:v>
                </c:pt>
                <c:pt idx="31">
                  <c:v>-54.641666666666673</c:v>
                </c:pt>
                <c:pt idx="32">
                  <c:v>-54.191666666666663</c:v>
                </c:pt>
                <c:pt idx="33">
                  <c:v>-54.883333333333347</c:v>
                </c:pt>
                <c:pt idx="34">
                  <c:v>-56.366666666666667</c:v>
                </c:pt>
                <c:pt idx="35">
                  <c:v>-55.216666666666661</c:v>
                </c:pt>
                <c:pt idx="36">
                  <c:v>-55.941666666666663</c:v>
                </c:pt>
                <c:pt idx="37">
                  <c:v>-56.591666666666661</c:v>
                </c:pt>
                <c:pt idx="38">
                  <c:v>-56.875000000000007</c:v>
                </c:pt>
                <c:pt idx="39">
                  <c:v>-55.42499999999999</c:v>
                </c:pt>
                <c:pt idx="40">
                  <c:v>-54.608333333333341</c:v>
                </c:pt>
                <c:pt idx="41">
                  <c:v>-54.716666666666669</c:v>
                </c:pt>
                <c:pt idx="42">
                  <c:v>-57.679999999999993</c:v>
                </c:pt>
                <c:pt idx="43">
                  <c:v>-54.149999999999984</c:v>
                </c:pt>
                <c:pt idx="44">
                  <c:v>-54.82500000000001</c:v>
                </c:pt>
                <c:pt idx="45">
                  <c:v>-53.183333333333337</c:v>
                </c:pt>
                <c:pt idx="46">
                  <c:v>-55.558333333333316</c:v>
                </c:pt>
                <c:pt idx="47">
                  <c:v>-53.541666666666664</c:v>
                </c:pt>
                <c:pt idx="48">
                  <c:v>-55.749999999999993</c:v>
                </c:pt>
                <c:pt idx="49">
                  <c:v>-53.458333333333343</c:v>
                </c:pt>
                <c:pt idx="50">
                  <c:v>-56.125</c:v>
                </c:pt>
                <c:pt idx="51">
                  <c:v>-53.983333333333327</c:v>
                </c:pt>
                <c:pt idx="52">
                  <c:v>-54.083333333333321</c:v>
                </c:pt>
                <c:pt idx="53">
                  <c:v>-54.93333333333333</c:v>
                </c:pt>
                <c:pt idx="54">
                  <c:v>-55.725000000000001</c:v>
                </c:pt>
                <c:pt idx="55">
                  <c:v>-54.6</c:v>
                </c:pt>
                <c:pt idx="56">
                  <c:v>-53.241666666666667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67-4C7A-8D33-AF7FCB00C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24288"/>
        <c:axId val="68526080"/>
      </c:lineChart>
      <c:catAx>
        <c:axId val="685242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crossAx val="68526080"/>
        <c:crosses val="autoZero"/>
        <c:auto val="1"/>
        <c:lblAlgn val="ctr"/>
        <c:lblOffset val="100"/>
        <c:noMultiLvlLbl val="0"/>
      </c:catAx>
      <c:valAx>
        <c:axId val="68526080"/>
        <c:scaling>
          <c:orientation val="minMax"/>
          <c:max val="-52"/>
          <c:min val="-59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852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Vostok!$B$61</c:f>
              <c:strCache>
                <c:ptCount val="1"/>
                <c:pt idx="0">
                  <c:v>Mittelwert 1958 - 2018</c:v>
                </c:pt>
              </c:strCache>
            </c:strRef>
          </c:tx>
          <c:marker>
            <c:symbol val="none"/>
          </c:marker>
          <c:cat>
            <c:strRef>
              <c:f>Vostok!$A$62:$A$73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Vostok!$B$62:$B$73</c:f>
              <c:numCache>
                <c:formatCode>0</c:formatCode>
                <c:ptCount val="12"/>
                <c:pt idx="0">
                  <c:v>15.944444444444445</c:v>
                </c:pt>
                <c:pt idx="1">
                  <c:v>17.678571428571427</c:v>
                </c:pt>
                <c:pt idx="2">
                  <c:v>19.051724137931036</c:v>
                </c:pt>
                <c:pt idx="3">
                  <c:v>18.912280701754387</c:v>
                </c:pt>
                <c:pt idx="4">
                  <c:v>18.456140350877192</c:v>
                </c:pt>
                <c:pt idx="5">
                  <c:v>18.456140350877192</c:v>
                </c:pt>
                <c:pt idx="6">
                  <c:v>18.245614035087719</c:v>
                </c:pt>
                <c:pt idx="7">
                  <c:v>18.140350877192983</c:v>
                </c:pt>
                <c:pt idx="8">
                  <c:v>18.105263157894736</c:v>
                </c:pt>
                <c:pt idx="9">
                  <c:v>18.82456140350877</c:v>
                </c:pt>
                <c:pt idx="10">
                  <c:v>18.368421052631579</c:v>
                </c:pt>
                <c:pt idx="11">
                  <c:v>15.894736842105264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1-4D6B-846C-8B34FF55305D}"/>
            </c:ext>
          </c:extLst>
        </c:ser>
        <c:ser>
          <c:idx val="1"/>
          <c:order val="1"/>
          <c:tx>
            <c:strRef>
              <c:f>Vostok!$C$61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Vostok!$A$62:$A$73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Vostok!$C$62:$C$73</c:f>
              <c:numCache>
                <c:formatCode>0</c:formatCode>
                <c:ptCount val="12"/>
                <c:pt idx="0">
                  <c:v>16.03846153846154</c:v>
                </c:pt>
                <c:pt idx="1">
                  <c:v>17.884615384615383</c:v>
                </c:pt>
                <c:pt idx="2">
                  <c:v>19.407407407407408</c:v>
                </c:pt>
                <c:pt idx="3">
                  <c:v>19.471698113207548</c:v>
                </c:pt>
                <c:pt idx="4">
                  <c:v>18.90566037735849</c:v>
                </c:pt>
                <c:pt idx="5">
                  <c:v>19.037735849056602</c:v>
                </c:pt>
                <c:pt idx="6">
                  <c:v>18.773584905660378</c:v>
                </c:pt>
                <c:pt idx="7">
                  <c:v>18.622641509433961</c:v>
                </c:pt>
                <c:pt idx="8">
                  <c:v>18.452830188679247</c:v>
                </c:pt>
                <c:pt idx="9">
                  <c:v>18.90566037735849</c:v>
                </c:pt>
                <c:pt idx="10">
                  <c:v>18.528301886792452</c:v>
                </c:pt>
                <c:pt idx="11">
                  <c:v>16.20754716981132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1-4D6B-846C-8B34FF55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56320"/>
        <c:axId val="71270400"/>
      </c:lineChart>
      <c:catAx>
        <c:axId val="712563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1270400"/>
        <c:crosses val="autoZero"/>
        <c:auto val="1"/>
        <c:lblAlgn val="ctr"/>
        <c:lblOffset val="100"/>
        <c:noMultiLvlLbl val="0"/>
      </c:catAx>
      <c:valAx>
        <c:axId val="71270400"/>
        <c:scaling>
          <c:orientation val="minMax"/>
          <c:max val="20"/>
          <c:min val="1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1256320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Vostok!$A$76</c:f>
              <c:strCache>
                <c:ptCount val="1"/>
                <c:pt idx="0">
                  <c:v>Luftdruck (hPa)</c:v>
                </c:pt>
              </c:strCache>
            </c:strRef>
          </c:tx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cat>
            <c:numRef>
              <c:f>(Vostok!$E$76:$H$76,Vostok!$J$76:$AN$76,Vostok!$AP$76,Vostok!$AR$76:$AW$76,Vostok!$AY$76:$BM$76)</c:f>
              <c:numCache>
                <c:formatCode>General</c:formatCode>
                <c:ptCount val="57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1995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</c:numCache>
            </c:numRef>
          </c:cat>
          <c:val>
            <c:numRef>
              <c:f>(Vostok!$E$89:$H$89,Vostok!$J$89:$AN$89,Vostok!$AP$89,Vostok!$AR$89:$AW$89,Vostok!$AY$89:$BM$89)</c:f>
              <c:numCache>
                <c:formatCode>0.0</c:formatCode>
                <c:ptCount val="57"/>
                <c:pt idx="0">
                  <c:v>624.15833333333342</c:v>
                </c:pt>
                <c:pt idx="1">
                  <c:v>624.54166666666674</c:v>
                </c:pt>
                <c:pt idx="2">
                  <c:v>621.04999999999984</c:v>
                </c:pt>
                <c:pt idx="3">
                  <c:v>626.64166666666677</c:v>
                </c:pt>
                <c:pt idx="4">
                  <c:v>622.69999999999993</c:v>
                </c:pt>
                <c:pt idx="5">
                  <c:v>624.61666666666667</c:v>
                </c:pt>
                <c:pt idx="6">
                  <c:v>624.69999999999993</c:v>
                </c:pt>
                <c:pt idx="7">
                  <c:v>624.10833333333346</c:v>
                </c:pt>
                <c:pt idx="8">
                  <c:v>625.05833333333328</c:v>
                </c:pt>
                <c:pt idx="9">
                  <c:v>624.79166666666663</c:v>
                </c:pt>
                <c:pt idx="10">
                  <c:v>624.30000000000007</c:v>
                </c:pt>
                <c:pt idx="11">
                  <c:v>624.69166666666672</c:v>
                </c:pt>
                <c:pt idx="12">
                  <c:v>626.55833333333339</c:v>
                </c:pt>
                <c:pt idx="13">
                  <c:v>627.12500000000011</c:v>
                </c:pt>
                <c:pt idx="14">
                  <c:v>624.46666666666658</c:v>
                </c:pt>
                <c:pt idx="15">
                  <c:v>626.25000000000011</c:v>
                </c:pt>
                <c:pt idx="16">
                  <c:v>625.2833333333333</c:v>
                </c:pt>
                <c:pt idx="17">
                  <c:v>624.74166666666667</c:v>
                </c:pt>
                <c:pt idx="18">
                  <c:v>624.94999999999993</c:v>
                </c:pt>
                <c:pt idx="19">
                  <c:v>625.0333333333333</c:v>
                </c:pt>
                <c:pt idx="20">
                  <c:v>622.55833333333339</c:v>
                </c:pt>
                <c:pt idx="21">
                  <c:v>627.16666666666674</c:v>
                </c:pt>
                <c:pt idx="22">
                  <c:v>625.59166666666658</c:v>
                </c:pt>
                <c:pt idx="23">
                  <c:v>621.53333333333342</c:v>
                </c:pt>
                <c:pt idx="24">
                  <c:v>624.40833333333342</c:v>
                </c:pt>
                <c:pt idx="25">
                  <c:v>626.08333333333337</c:v>
                </c:pt>
                <c:pt idx="26">
                  <c:v>622.02499999999998</c:v>
                </c:pt>
                <c:pt idx="27">
                  <c:v>624.76666666666665</c:v>
                </c:pt>
                <c:pt idx="28">
                  <c:v>625.06666666666661</c:v>
                </c:pt>
                <c:pt idx="29">
                  <c:v>625.80000000000007</c:v>
                </c:pt>
                <c:pt idx="30">
                  <c:v>623.81666666666672</c:v>
                </c:pt>
                <c:pt idx="31">
                  <c:v>626.53333333333342</c:v>
                </c:pt>
                <c:pt idx="32">
                  <c:v>627.30833333333328</c:v>
                </c:pt>
                <c:pt idx="33">
                  <c:v>623.79166666666663</c:v>
                </c:pt>
                <c:pt idx="34">
                  <c:v>620.66666666666663</c:v>
                </c:pt>
                <c:pt idx="35">
                  <c:v>626.1</c:v>
                </c:pt>
                <c:pt idx="36">
                  <c:v>626.83333333333337</c:v>
                </c:pt>
                <c:pt idx="37">
                  <c:v>624.19166666666661</c:v>
                </c:pt>
                <c:pt idx="38">
                  <c:v>620.65833333333342</c:v>
                </c:pt>
                <c:pt idx="39" formatCode="General">
                  <c:v>624.39166666666677</c:v>
                </c:pt>
                <c:pt idx="40" formatCode="General">
                  <c:v>624.08333333333326</c:v>
                </c:pt>
                <c:pt idx="41" formatCode="General">
                  <c:v>625.53333333333342</c:v>
                </c:pt>
                <c:pt idx="42">
                  <c:v>621.57000000000016</c:v>
                </c:pt>
                <c:pt idx="43">
                  <c:v>624.66666666666663</c:v>
                </c:pt>
                <c:pt idx="44">
                  <c:v>623.78333333333342</c:v>
                </c:pt>
                <c:pt idx="45">
                  <c:v>627.20833333333337</c:v>
                </c:pt>
                <c:pt idx="46">
                  <c:v>622.42500000000007</c:v>
                </c:pt>
                <c:pt idx="47">
                  <c:v>626.26666666666665</c:v>
                </c:pt>
                <c:pt idx="48">
                  <c:v>622.59166666666681</c:v>
                </c:pt>
                <c:pt idx="49">
                  <c:v>626.73333333333335</c:v>
                </c:pt>
                <c:pt idx="50">
                  <c:v>623.35</c:v>
                </c:pt>
                <c:pt idx="51">
                  <c:v>625.19999999999993</c:v>
                </c:pt>
                <c:pt idx="52">
                  <c:v>624.38333333333321</c:v>
                </c:pt>
                <c:pt idx="53">
                  <c:v>621.10833333333323</c:v>
                </c:pt>
                <c:pt idx="54">
                  <c:v>623.01666666666677</c:v>
                </c:pt>
                <c:pt idx="55">
                  <c:v>623.66666666666663</c:v>
                </c:pt>
                <c:pt idx="56">
                  <c:v>624.625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9-4A31-BDC5-7D4863006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95744"/>
        <c:axId val="71297280"/>
      </c:lineChart>
      <c:catAx>
        <c:axId val="712957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297280"/>
        <c:crosses val="autoZero"/>
        <c:auto val="1"/>
        <c:lblAlgn val="ctr"/>
        <c:lblOffset val="100"/>
        <c:noMultiLvlLbl val="0"/>
      </c:catAx>
      <c:valAx>
        <c:axId val="71297280"/>
        <c:scaling>
          <c:orientation val="minMax"/>
          <c:min val="6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1295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Vostok!$B$76</c:f>
              <c:strCache>
                <c:ptCount val="1"/>
                <c:pt idx="0">
                  <c:v>Mittelwert 1958 - 2018</c:v>
                </c:pt>
              </c:strCache>
            </c:strRef>
          </c:tx>
          <c:marker>
            <c:symbol val="none"/>
          </c:marker>
          <c:cat>
            <c:strRef>
              <c:f>Vostok!$A$77:$A$88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Vostok!$B$77:$B$88</c:f>
              <c:numCache>
                <c:formatCode>0.0</c:formatCode>
                <c:ptCount val="12"/>
                <c:pt idx="0">
                  <c:v>633.75263157894722</c:v>
                </c:pt>
                <c:pt idx="1">
                  <c:v>628.68750000000011</c:v>
                </c:pt>
                <c:pt idx="2">
                  <c:v>623.92807017543851</c:v>
                </c:pt>
                <c:pt idx="3">
                  <c:v>622.65438596491219</c:v>
                </c:pt>
                <c:pt idx="4">
                  <c:v>623.27368421052643</c:v>
                </c:pt>
                <c:pt idx="5">
                  <c:v>624.16140350877185</c:v>
                </c:pt>
                <c:pt idx="6">
                  <c:v>621.12982456140378</c:v>
                </c:pt>
                <c:pt idx="7">
                  <c:v>619.93684210526294</c:v>
                </c:pt>
                <c:pt idx="8">
                  <c:v>618.46315789473692</c:v>
                </c:pt>
                <c:pt idx="9">
                  <c:v>619.62982456140344</c:v>
                </c:pt>
                <c:pt idx="10">
                  <c:v>626.43508771929805</c:v>
                </c:pt>
                <c:pt idx="11">
                  <c:v>632.22068965517235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C8-4E1D-AFB0-3A43CB2043F6}"/>
            </c:ext>
          </c:extLst>
        </c:ser>
        <c:ser>
          <c:idx val="1"/>
          <c:order val="1"/>
          <c:tx>
            <c:strRef>
              <c:f>Vostok!$C$76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Vostok!$A$77:$A$88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Vostok!$C$77:$C$88</c:f>
              <c:numCache>
                <c:formatCode>0.0</c:formatCode>
                <c:ptCount val="12"/>
                <c:pt idx="0">
                  <c:v>633.63214285714287</c:v>
                </c:pt>
                <c:pt idx="1">
                  <c:v>628.18846153846152</c:v>
                </c:pt>
                <c:pt idx="2">
                  <c:v>624.3535714285714</c:v>
                </c:pt>
                <c:pt idx="3">
                  <c:v>622.32962962962972</c:v>
                </c:pt>
                <c:pt idx="4">
                  <c:v>623.07037037037014</c:v>
                </c:pt>
                <c:pt idx="5">
                  <c:v>624.53703703703707</c:v>
                </c:pt>
                <c:pt idx="6">
                  <c:v>621.15555555555557</c:v>
                </c:pt>
                <c:pt idx="7">
                  <c:v>619.7037037037037</c:v>
                </c:pt>
                <c:pt idx="8">
                  <c:v>619.25</c:v>
                </c:pt>
                <c:pt idx="9">
                  <c:v>619.24814814814818</c:v>
                </c:pt>
                <c:pt idx="10">
                  <c:v>625.74074074074076</c:v>
                </c:pt>
                <c:pt idx="11">
                  <c:v>631.86071428571427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8-4E1D-AFB0-3A43CB204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18400"/>
        <c:axId val="82936576"/>
      </c:lineChart>
      <c:catAx>
        <c:axId val="829184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2936576"/>
        <c:crosses val="autoZero"/>
        <c:auto val="1"/>
        <c:lblAlgn val="ctr"/>
        <c:lblOffset val="100"/>
        <c:noMultiLvlLbl val="0"/>
      </c:catAx>
      <c:valAx>
        <c:axId val="82936576"/>
        <c:scaling>
          <c:orientation val="minMax"/>
          <c:max val="635"/>
          <c:min val="617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2918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Luftfeuchtigkeit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Vostok!$A$91</c:f>
              <c:strCache>
                <c:ptCount val="1"/>
                <c:pt idx="0">
                  <c:v>Luftfeuchtig-keit (%)</c:v>
                </c:pt>
              </c:strCache>
            </c:strRef>
          </c:tx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cat>
            <c:numRef>
              <c:f>(Vostok!$E$91:$H$91,Vostok!$J$91:$AM$91,Vostok!$AP$91,Vostok!$AR$91:$AW$91,Vostok!$AY$91:$BM$91)</c:f>
              <c:numCache>
                <c:formatCode>General</c:formatCode>
                <c:ptCount val="56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1995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2004</c:v>
                </c:pt>
                <c:pt idx="42">
                  <c:v>2005</c:v>
                </c:pt>
                <c:pt idx="43">
                  <c:v>2006</c:v>
                </c:pt>
                <c:pt idx="44">
                  <c:v>2007</c:v>
                </c:pt>
                <c:pt idx="45">
                  <c:v>2008</c:v>
                </c:pt>
                <c:pt idx="46">
                  <c:v>2009</c:v>
                </c:pt>
                <c:pt idx="47">
                  <c:v>2010</c:v>
                </c:pt>
                <c:pt idx="48">
                  <c:v>2011</c:v>
                </c:pt>
                <c:pt idx="49">
                  <c:v>2012</c:v>
                </c:pt>
                <c:pt idx="50">
                  <c:v>2013</c:v>
                </c:pt>
                <c:pt idx="51">
                  <c:v>2014</c:v>
                </c:pt>
                <c:pt idx="52">
                  <c:v>2015</c:v>
                </c:pt>
                <c:pt idx="53">
                  <c:v>2016</c:v>
                </c:pt>
                <c:pt idx="54">
                  <c:v>2017</c:v>
                </c:pt>
                <c:pt idx="55">
                  <c:v>2018</c:v>
                </c:pt>
              </c:numCache>
            </c:numRef>
          </c:cat>
          <c:val>
            <c:numRef>
              <c:f>(Vostok!$E$104:$H$104,Vostok!$J$104:$AM$104,Vostok!$AP$104,Vostok!$AR$104:$AW$104,Vostok!$AY$104:$BM$104)</c:f>
              <c:numCache>
                <c:formatCode>0</c:formatCode>
                <c:ptCount val="56"/>
                <c:pt idx="0">
                  <c:v>73.916666666666671</c:v>
                </c:pt>
                <c:pt idx="1">
                  <c:v>75.583333333333329</c:v>
                </c:pt>
                <c:pt idx="2">
                  <c:v>75.25</c:v>
                </c:pt>
                <c:pt idx="3">
                  <c:v>76.5</c:v>
                </c:pt>
                <c:pt idx="4">
                  <c:v>53.272727272727273</c:v>
                </c:pt>
                <c:pt idx="5">
                  <c:v>68</c:v>
                </c:pt>
                <c:pt idx="6">
                  <c:v>72.75</c:v>
                </c:pt>
                <c:pt idx="7">
                  <c:v>71.583333333333329</c:v>
                </c:pt>
                <c:pt idx="8">
                  <c:v>68.666666666666671</c:v>
                </c:pt>
                <c:pt idx="9">
                  <c:v>67.833333333333329</c:v>
                </c:pt>
                <c:pt idx="10">
                  <c:v>62.75</c:v>
                </c:pt>
                <c:pt idx="11">
                  <c:v>62.166666666666664</c:v>
                </c:pt>
                <c:pt idx="12">
                  <c:v>68.75</c:v>
                </c:pt>
                <c:pt idx="13">
                  <c:v>69.833333333333329</c:v>
                </c:pt>
                <c:pt idx="14">
                  <c:v>74.416666666666671</c:v>
                </c:pt>
                <c:pt idx="15">
                  <c:v>69.25</c:v>
                </c:pt>
                <c:pt idx="16">
                  <c:v>80.083333333333329</c:v>
                </c:pt>
                <c:pt idx="17">
                  <c:v>73.916666666666671</c:v>
                </c:pt>
                <c:pt idx="18">
                  <c:v>64.833333333333329</c:v>
                </c:pt>
                <c:pt idx="19">
                  <c:v>63.4</c:v>
                </c:pt>
                <c:pt idx="20">
                  <c:v>65.75</c:v>
                </c:pt>
                <c:pt idx="21">
                  <c:v>72.333333333333329</c:v>
                </c:pt>
                <c:pt idx="22">
                  <c:v>71.083333333333329</c:v>
                </c:pt>
                <c:pt idx="23">
                  <c:v>67.083333333333329</c:v>
                </c:pt>
                <c:pt idx="24">
                  <c:v>69.083333333333329</c:v>
                </c:pt>
                <c:pt idx="25">
                  <c:v>68.75</c:v>
                </c:pt>
                <c:pt idx="26">
                  <c:v>67.416666666666671</c:v>
                </c:pt>
                <c:pt idx="27">
                  <c:v>67.75</c:v>
                </c:pt>
                <c:pt idx="28">
                  <c:v>68.916666666666671</c:v>
                </c:pt>
                <c:pt idx="29">
                  <c:v>69.833333333333329</c:v>
                </c:pt>
                <c:pt idx="30">
                  <c:v>68</c:v>
                </c:pt>
                <c:pt idx="31">
                  <c:v>67.416666666666671</c:v>
                </c:pt>
                <c:pt idx="32">
                  <c:v>69.416666666666671</c:v>
                </c:pt>
                <c:pt idx="33">
                  <c:v>69.666666666666671</c:v>
                </c:pt>
                <c:pt idx="34">
                  <c:v>74.416666666666671</c:v>
                </c:pt>
                <c:pt idx="35">
                  <c:v>69.083333333333329</c:v>
                </c:pt>
                <c:pt idx="36">
                  <c:v>72.75</c:v>
                </c:pt>
                <c:pt idx="37">
                  <c:v>70.166666666666671</c:v>
                </c:pt>
                <c:pt idx="38">
                  <c:v>58.666666666666664</c:v>
                </c:pt>
                <c:pt idx="39">
                  <c:v>60</c:v>
                </c:pt>
                <c:pt idx="40">
                  <c:v>55.583333333333336</c:v>
                </c:pt>
                <c:pt idx="41">
                  <c:v>58.9</c:v>
                </c:pt>
                <c:pt idx="42">
                  <c:v>69.333333333333329</c:v>
                </c:pt>
                <c:pt idx="43">
                  <c:v>61</c:v>
                </c:pt>
                <c:pt idx="44">
                  <c:v>62.833333333333336</c:v>
                </c:pt>
                <c:pt idx="45">
                  <c:v>60</c:v>
                </c:pt>
                <c:pt idx="46">
                  <c:v>57.833333333333336</c:v>
                </c:pt>
                <c:pt idx="47">
                  <c:v>57.916666666666664</c:v>
                </c:pt>
                <c:pt idx="48">
                  <c:v>58.75</c:v>
                </c:pt>
                <c:pt idx="49">
                  <c:v>58.1</c:v>
                </c:pt>
                <c:pt idx="50">
                  <c:v>55.916666666666664</c:v>
                </c:pt>
                <c:pt idx="51">
                  <c:v>53.75</c:v>
                </c:pt>
                <c:pt idx="52">
                  <c:v>54.583333333333336</c:v>
                </c:pt>
                <c:pt idx="53">
                  <c:v>55.666666666666664</c:v>
                </c:pt>
                <c:pt idx="54">
                  <c:v>53.75</c:v>
                </c:pt>
                <c:pt idx="55">
                  <c:v>55.833333333333336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F-4AE5-8C67-15ADBA7A2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73824"/>
        <c:axId val="82975360"/>
      </c:lineChart>
      <c:catAx>
        <c:axId val="82973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975360"/>
        <c:crosses val="autoZero"/>
        <c:auto val="1"/>
        <c:lblAlgn val="ctr"/>
        <c:lblOffset val="100"/>
        <c:noMultiLvlLbl val="0"/>
      </c:catAx>
      <c:valAx>
        <c:axId val="82975360"/>
        <c:scaling>
          <c:orientation val="minMax"/>
          <c:max val="90"/>
          <c:min val="5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973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Vostok!$B$91</c:f>
              <c:strCache>
                <c:ptCount val="1"/>
                <c:pt idx="0">
                  <c:v>Mittelwert 1958 - 2018</c:v>
                </c:pt>
              </c:strCache>
            </c:strRef>
          </c:tx>
          <c:marker>
            <c:symbol val="none"/>
          </c:marker>
          <c:cat>
            <c:strRef>
              <c:f>Vostok!$A$92:$A$103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Vostok!$B$92:$B$103</c:f>
              <c:numCache>
                <c:formatCode>0</c:formatCode>
                <c:ptCount val="12"/>
                <c:pt idx="0">
                  <c:v>69.163636363636357</c:v>
                </c:pt>
                <c:pt idx="1">
                  <c:v>67.8</c:v>
                </c:pt>
                <c:pt idx="2">
                  <c:v>65.392857142857139</c:v>
                </c:pt>
                <c:pt idx="3">
                  <c:v>64.109090909090909</c:v>
                </c:pt>
                <c:pt idx="4">
                  <c:v>64.072727272727278</c:v>
                </c:pt>
                <c:pt idx="5">
                  <c:v>64.821428571428569</c:v>
                </c:pt>
                <c:pt idx="6">
                  <c:v>64.696428571428569</c:v>
                </c:pt>
                <c:pt idx="7">
                  <c:v>64.714285714285708</c:v>
                </c:pt>
                <c:pt idx="8">
                  <c:v>64.946428571428569</c:v>
                </c:pt>
                <c:pt idx="9">
                  <c:v>66.107142857142861</c:v>
                </c:pt>
                <c:pt idx="10">
                  <c:v>67.309090909090912</c:v>
                </c:pt>
                <c:pt idx="11">
                  <c:v>68.527272727272731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05-4CBF-A5C0-F002C5C51FDD}"/>
            </c:ext>
          </c:extLst>
        </c:ser>
        <c:ser>
          <c:idx val="1"/>
          <c:order val="1"/>
          <c:tx>
            <c:strRef>
              <c:f>Vostok!$C$91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Vostok!$A$92:$A$103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Vostok!$C$92:$C$103</c:f>
              <c:numCache>
                <c:formatCode>0</c:formatCode>
                <c:ptCount val="12"/>
                <c:pt idx="0">
                  <c:v>70.07692307692308</c:v>
                </c:pt>
                <c:pt idx="1">
                  <c:v>68.56</c:v>
                </c:pt>
                <c:pt idx="2">
                  <c:v>65.230769230769226</c:v>
                </c:pt>
                <c:pt idx="3">
                  <c:v>63.192307692307693</c:v>
                </c:pt>
                <c:pt idx="4">
                  <c:v>63.115384615384613</c:v>
                </c:pt>
                <c:pt idx="5">
                  <c:v>64.461538461538467</c:v>
                </c:pt>
                <c:pt idx="6">
                  <c:v>64.42307692307692</c:v>
                </c:pt>
                <c:pt idx="7">
                  <c:v>64.769230769230774</c:v>
                </c:pt>
                <c:pt idx="8">
                  <c:v>65.15384615384616</c:v>
                </c:pt>
                <c:pt idx="9">
                  <c:v>66</c:v>
                </c:pt>
                <c:pt idx="10">
                  <c:v>67.5</c:v>
                </c:pt>
                <c:pt idx="11">
                  <c:v>68.692307692307693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CBF-A5C0-F002C5C51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96608"/>
        <c:axId val="83010688"/>
      </c:lineChart>
      <c:catAx>
        <c:axId val="829966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3010688"/>
        <c:crosses val="autoZero"/>
        <c:auto val="1"/>
        <c:lblAlgn val="ctr"/>
        <c:lblOffset val="100"/>
        <c:noMultiLvlLbl val="0"/>
      </c:catAx>
      <c:valAx>
        <c:axId val="830106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996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Vostok!$B$1</c:f>
              <c:strCache>
                <c:ptCount val="1"/>
                <c:pt idx="0">
                  <c:v>Mittelwert 1958 - 2018</c:v>
                </c:pt>
              </c:strCache>
            </c:strRef>
          </c:tx>
          <c:marker>
            <c:symbol val="none"/>
          </c:marker>
          <c:cat>
            <c:strRef>
              <c:f>Vostok!$A$2:$A$13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Vostok!$B$2:$B$13</c:f>
              <c:numCache>
                <c:formatCode>0.0</c:formatCode>
                <c:ptCount val="12"/>
                <c:pt idx="0">
                  <c:v>-32.018181818181809</c:v>
                </c:pt>
                <c:pt idx="1">
                  <c:v>-44.289285714285718</c:v>
                </c:pt>
                <c:pt idx="2">
                  <c:v>-57.96140350877193</c:v>
                </c:pt>
                <c:pt idx="3">
                  <c:v>-64.857894736842113</c:v>
                </c:pt>
                <c:pt idx="4">
                  <c:v>-65.687719298245625</c:v>
                </c:pt>
                <c:pt idx="5">
                  <c:v>-65.422807017543889</c:v>
                </c:pt>
                <c:pt idx="6">
                  <c:v>-66.794736842105252</c:v>
                </c:pt>
                <c:pt idx="7">
                  <c:v>-67.65789473684211</c:v>
                </c:pt>
                <c:pt idx="8">
                  <c:v>-65.92280701754386</c:v>
                </c:pt>
                <c:pt idx="9">
                  <c:v>-56.808771929824566</c:v>
                </c:pt>
                <c:pt idx="10">
                  <c:v>-42.456140350877192</c:v>
                </c:pt>
                <c:pt idx="11">
                  <c:v>-31.684210526315791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AD-4129-ADD2-4904719E529D}"/>
            </c:ext>
          </c:extLst>
        </c:ser>
        <c:ser>
          <c:idx val="1"/>
          <c:order val="1"/>
          <c:tx>
            <c:strRef>
              <c:f>Vostok!$C$1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Vostok!$A$2:$A$13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Vostok!$C$2:$C$13</c:f>
              <c:numCache>
                <c:formatCode>0.0</c:formatCode>
                <c:ptCount val="12"/>
                <c:pt idx="0">
                  <c:v>-32.000000000000007</c:v>
                </c:pt>
                <c:pt idx="1">
                  <c:v>-44.284615384615378</c:v>
                </c:pt>
                <c:pt idx="2">
                  <c:v>-57.82592592592593</c:v>
                </c:pt>
                <c:pt idx="3">
                  <c:v>-64.829629629629636</c:v>
                </c:pt>
                <c:pt idx="4">
                  <c:v>-65.662962962962979</c:v>
                </c:pt>
                <c:pt idx="5">
                  <c:v>-65.42962962962963</c:v>
                </c:pt>
                <c:pt idx="6">
                  <c:v>-66.455555555555563</c:v>
                </c:pt>
                <c:pt idx="7">
                  <c:v>-67.840740740740742</c:v>
                </c:pt>
                <c:pt idx="8">
                  <c:v>-66.01111111111112</c:v>
                </c:pt>
                <c:pt idx="9">
                  <c:v>-57.303703703703704</c:v>
                </c:pt>
                <c:pt idx="10">
                  <c:v>-42.448148148148157</c:v>
                </c:pt>
                <c:pt idx="11">
                  <c:v>-31.544444444444448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D-4129-ADD2-4904719E5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9440"/>
        <c:axId val="71710976"/>
      </c:lineChart>
      <c:catAx>
        <c:axId val="717094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low"/>
        <c:crossAx val="71710976"/>
        <c:crosses val="autoZero"/>
        <c:auto val="1"/>
        <c:lblAlgn val="ctr"/>
        <c:lblOffset val="100"/>
        <c:noMultiLvlLbl val="0"/>
      </c:catAx>
      <c:valAx>
        <c:axId val="71710976"/>
        <c:scaling>
          <c:orientation val="minMax"/>
          <c:max val="-30"/>
          <c:min val="-7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170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Vostok!$A$16</c:f>
              <c:strCache>
                <c:ptCount val="1"/>
                <c:pt idx="0">
                  <c:v>Tmin.</c:v>
                </c:pt>
              </c:strCache>
            </c:strRef>
          </c:tx>
          <c:marker>
            <c:symbol val="none"/>
          </c:marker>
          <c:trendline>
            <c:trendlineType val="poly"/>
            <c:order val="4"/>
            <c:dispRSqr val="0"/>
            <c:dispEq val="0"/>
          </c:trendline>
          <c:cat>
            <c:numRef>
              <c:f>(Vostok!$E$16:$H$16,Vostok!$J$16:$AM$16,Vostok!$AP$16,Vostok!$AR$16:$AW$16,Vostok!$AY$16:$BM$16)</c:f>
              <c:numCache>
                <c:formatCode>General</c:formatCode>
                <c:ptCount val="56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1995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2004</c:v>
                </c:pt>
                <c:pt idx="42">
                  <c:v>2005</c:v>
                </c:pt>
                <c:pt idx="43">
                  <c:v>2006</c:v>
                </c:pt>
                <c:pt idx="44">
                  <c:v>2007</c:v>
                </c:pt>
                <c:pt idx="45">
                  <c:v>2008</c:v>
                </c:pt>
                <c:pt idx="46">
                  <c:v>2009</c:v>
                </c:pt>
                <c:pt idx="47">
                  <c:v>2010</c:v>
                </c:pt>
                <c:pt idx="48">
                  <c:v>2011</c:v>
                </c:pt>
                <c:pt idx="49">
                  <c:v>2012</c:v>
                </c:pt>
                <c:pt idx="50">
                  <c:v>2013</c:v>
                </c:pt>
                <c:pt idx="51">
                  <c:v>2014</c:v>
                </c:pt>
                <c:pt idx="52">
                  <c:v>2015</c:v>
                </c:pt>
                <c:pt idx="53">
                  <c:v>2016</c:v>
                </c:pt>
                <c:pt idx="54">
                  <c:v>2017</c:v>
                </c:pt>
                <c:pt idx="55">
                  <c:v>2018</c:v>
                </c:pt>
              </c:numCache>
            </c:numRef>
          </c:cat>
          <c:val>
            <c:numRef>
              <c:f>(Vostok!$E$29:$H$29,Vostok!$J$29:$AM$29,Vostok!$AP$29,Vostok!$AR$29:$AW$29,Vostok!$AY$29:$BM$29)</c:f>
              <c:numCache>
                <c:formatCode>0.0</c:formatCode>
                <c:ptCount val="56"/>
                <c:pt idx="0">
                  <c:v>-76.3</c:v>
                </c:pt>
                <c:pt idx="1">
                  <c:v>-73.7</c:v>
                </c:pt>
                <c:pt idx="2">
                  <c:v>-74.900000000000006</c:v>
                </c:pt>
                <c:pt idx="3">
                  <c:v>-70.2</c:v>
                </c:pt>
                <c:pt idx="4">
                  <c:v>-69.400000000000006</c:v>
                </c:pt>
                <c:pt idx="5">
                  <c:v>-74.400000000000006</c:v>
                </c:pt>
                <c:pt idx="6">
                  <c:v>-72.5</c:v>
                </c:pt>
                <c:pt idx="7">
                  <c:v>-74.5</c:v>
                </c:pt>
                <c:pt idx="8">
                  <c:v>-75.7</c:v>
                </c:pt>
                <c:pt idx="9">
                  <c:v>-75.099999999999994</c:v>
                </c:pt>
                <c:pt idx="10">
                  <c:v>-73.7</c:v>
                </c:pt>
                <c:pt idx="11">
                  <c:v>-73.400000000000006</c:v>
                </c:pt>
                <c:pt idx="12">
                  <c:v>-72.3</c:v>
                </c:pt>
                <c:pt idx="13">
                  <c:v>-72.3</c:v>
                </c:pt>
                <c:pt idx="14">
                  <c:v>-75</c:v>
                </c:pt>
                <c:pt idx="15">
                  <c:v>-72.3</c:v>
                </c:pt>
                <c:pt idx="16">
                  <c:v>-75.900000000000006</c:v>
                </c:pt>
                <c:pt idx="17">
                  <c:v>-73.900000000000006</c:v>
                </c:pt>
                <c:pt idx="18">
                  <c:v>-74.3</c:v>
                </c:pt>
                <c:pt idx="19">
                  <c:v>-76.7</c:v>
                </c:pt>
                <c:pt idx="20">
                  <c:v>-75.400000000000006</c:v>
                </c:pt>
                <c:pt idx="21">
                  <c:v>-69.400000000000006</c:v>
                </c:pt>
                <c:pt idx="22">
                  <c:v>-73.3</c:v>
                </c:pt>
                <c:pt idx="23">
                  <c:v>-75.5</c:v>
                </c:pt>
                <c:pt idx="24">
                  <c:v>-76.7</c:v>
                </c:pt>
                <c:pt idx="25">
                  <c:v>-73.2</c:v>
                </c:pt>
                <c:pt idx="26">
                  <c:v>-74</c:v>
                </c:pt>
                <c:pt idx="27">
                  <c:v>-74</c:v>
                </c:pt>
                <c:pt idx="28">
                  <c:v>-77.8</c:v>
                </c:pt>
                <c:pt idx="29">
                  <c:v>-73.5</c:v>
                </c:pt>
                <c:pt idx="30">
                  <c:v>-72.2</c:v>
                </c:pt>
                <c:pt idx="31">
                  <c:v>-73</c:v>
                </c:pt>
                <c:pt idx="32">
                  <c:v>-87.5</c:v>
                </c:pt>
                <c:pt idx="33">
                  <c:v>-71.599999999999994</c:v>
                </c:pt>
                <c:pt idx="34">
                  <c:v>-73.2</c:v>
                </c:pt>
                <c:pt idx="35">
                  <c:v>-75.7</c:v>
                </c:pt>
                <c:pt idx="36">
                  <c:v>-76.099999999999994</c:v>
                </c:pt>
                <c:pt idx="37">
                  <c:v>-73.400000000000006</c:v>
                </c:pt>
                <c:pt idx="38">
                  <c:v>-71.900000000000006</c:v>
                </c:pt>
                <c:pt idx="39">
                  <c:v>-72.400000000000006</c:v>
                </c:pt>
                <c:pt idx="40">
                  <c:v>-74.8</c:v>
                </c:pt>
                <c:pt idx="41">
                  <c:v>-74.5</c:v>
                </c:pt>
                <c:pt idx="42">
                  <c:v>-72.099999999999994</c:v>
                </c:pt>
                <c:pt idx="43">
                  <c:v>-70.400000000000006</c:v>
                </c:pt>
                <c:pt idx="44">
                  <c:v>-68.7</c:v>
                </c:pt>
                <c:pt idx="45">
                  <c:v>-73.8</c:v>
                </c:pt>
                <c:pt idx="46">
                  <c:v>-72.3</c:v>
                </c:pt>
                <c:pt idx="47">
                  <c:v>-75</c:v>
                </c:pt>
                <c:pt idx="48">
                  <c:v>-71.900000000000006</c:v>
                </c:pt>
                <c:pt idx="49">
                  <c:v>-74</c:v>
                </c:pt>
                <c:pt idx="50">
                  <c:v>-70.8</c:v>
                </c:pt>
                <c:pt idx="51">
                  <c:v>-73.599999999999994</c:v>
                </c:pt>
                <c:pt idx="52">
                  <c:v>-74</c:v>
                </c:pt>
                <c:pt idx="53">
                  <c:v>-74.5</c:v>
                </c:pt>
                <c:pt idx="54">
                  <c:v>-72.3</c:v>
                </c:pt>
                <c:pt idx="55">
                  <c:v>-72.400000000000006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1-4DE3-933B-4FF7A4859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23648"/>
        <c:axId val="71758208"/>
      </c:lineChart>
      <c:catAx>
        <c:axId val="717236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crossAx val="71758208"/>
        <c:crosses val="autoZero"/>
        <c:auto val="1"/>
        <c:lblAlgn val="ctr"/>
        <c:lblOffset val="100"/>
        <c:noMultiLvlLbl val="0"/>
      </c:catAx>
      <c:valAx>
        <c:axId val="71758208"/>
        <c:scaling>
          <c:orientation val="minMax"/>
          <c:max val="-68"/>
          <c:min val="-8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1723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Vostok!$B$16</c:f>
              <c:strCache>
                <c:ptCount val="1"/>
                <c:pt idx="0">
                  <c:v>Mittelwert 1958 - 2018</c:v>
                </c:pt>
              </c:strCache>
            </c:strRef>
          </c:tx>
          <c:marker>
            <c:symbol val="none"/>
          </c:marker>
          <c:cat>
            <c:strRef>
              <c:f>Vostok!$A$17:$A$28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Vostok!$B$17:$B$28</c:f>
              <c:numCache>
                <c:formatCode>0.0</c:formatCode>
                <c:ptCount val="12"/>
                <c:pt idx="0">
                  <c:v>-37.512727272727282</c:v>
                </c:pt>
                <c:pt idx="1">
                  <c:v>-49.985454545454544</c:v>
                </c:pt>
                <c:pt idx="2">
                  <c:v>-61.84821428571427</c:v>
                </c:pt>
                <c:pt idx="3">
                  <c:v>-67.801818181818192</c:v>
                </c:pt>
                <c:pt idx="4">
                  <c:v>-69.201785714285734</c:v>
                </c:pt>
                <c:pt idx="5">
                  <c:v>-68.960714285714289</c:v>
                </c:pt>
                <c:pt idx="6">
                  <c:v>-70.521428571428572</c:v>
                </c:pt>
                <c:pt idx="7">
                  <c:v>-71.360714285714295</c:v>
                </c:pt>
                <c:pt idx="8">
                  <c:v>-70.078571428571436</c:v>
                </c:pt>
                <c:pt idx="9">
                  <c:v>-62.785714285714285</c:v>
                </c:pt>
                <c:pt idx="10">
                  <c:v>-48.753571428571419</c:v>
                </c:pt>
                <c:pt idx="11">
                  <c:v>-37.992727272727272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39-41E6-A598-0028B41A2F81}"/>
            </c:ext>
          </c:extLst>
        </c:ser>
        <c:ser>
          <c:idx val="1"/>
          <c:order val="1"/>
          <c:tx>
            <c:strRef>
              <c:f>Vostok!$C$16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Vostok!$A$17:$A$28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Vostok!$C$17:$C$28</c:f>
              <c:numCache>
                <c:formatCode>0.0</c:formatCode>
                <c:ptCount val="12"/>
                <c:pt idx="0">
                  <c:v>-37.534615384615385</c:v>
                </c:pt>
                <c:pt idx="1">
                  <c:v>-49.96</c:v>
                </c:pt>
                <c:pt idx="2">
                  <c:v>-61.65384615384616</c:v>
                </c:pt>
                <c:pt idx="3">
                  <c:v>-67.948000000000008</c:v>
                </c:pt>
                <c:pt idx="4">
                  <c:v>-68.903846153846175</c:v>
                </c:pt>
                <c:pt idx="5">
                  <c:v>-69.092307692307699</c:v>
                </c:pt>
                <c:pt idx="6">
                  <c:v>-70.246153846153845</c:v>
                </c:pt>
                <c:pt idx="7">
                  <c:v>-71.480769230769226</c:v>
                </c:pt>
                <c:pt idx="8">
                  <c:v>-70.180769230769229</c:v>
                </c:pt>
                <c:pt idx="9">
                  <c:v>-63.057692307692307</c:v>
                </c:pt>
                <c:pt idx="10">
                  <c:v>-48.63703703703704</c:v>
                </c:pt>
                <c:pt idx="11">
                  <c:v>-38.516000000000005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39-41E6-A598-0028B41A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33728"/>
        <c:axId val="68635264"/>
      </c:lineChart>
      <c:catAx>
        <c:axId val="686337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low"/>
        <c:crossAx val="68635264"/>
        <c:crosses val="autoZero"/>
        <c:auto val="1"/>
        <c:lblAlgn val="ctr"/>
        <c:lblOffset val="100"/>
        <c:noMultiLvlLbl val="0"/>
      </c:catAx>
      <c:valAx>
        <c:axId val="68635264"/>
        <c:scaling>
          <c:orientation val="minMax"/>
          <c:max val="-35"/>
          <c:min val="-7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8633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Vostok!$A$31</c:f>
              <c:strCache>
                <c:ptCount val="1"/>
                <c:pt idx="0">
                  <c:v>Tmax.</c:v>
                </c:pt>
              </c:strCache>
            </c:strRef>
          </c:tx>
          <c:marker>
            <c:symbol val="none"/>
          </c:marker>
          <c:trendline>
            <c:trendlineType val="poly"/>
            <c:order val="5"/>
            <c:dispRSqr val="0"/>
            <c:dispEq val="0"/>
          </c:trendline>
          <c:cat>
            <c:numRef>
              <c:f>(Vostok!$E$31:$H$31,Vostok!$J$31:$AM$31,Vostok!$AP$31,Vostok!$AR$31:$AX$31,Vostok!$AZ$31:$BM$31)</c:f>
              <c:numCache>
                <c:formatCode>General</c:formatCode>
                <c:ptCount val="56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1995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2005</c:v>
                </c:pt>
                <c:pt idx="43">
                  <c:v>2006</c:v>
                </c:pt>
                <c:pt idx="44">
                  <c:v>2007</c:v>
                </c:pt>
                <c:pt idx="45">
                  <c:v>2008</c:v>
                </c:pt>
                <c:pt idx="46">
                  <c:v>2009</c:v>
                </c:pt>
                <c:pt idx="47">
                  <c:v>2010</c:v>
                </c:pt>
                <c:pt idx="48">
                  <c:v>2011</c:v>
                </c:pt>
                <c:pt idx="49">
                  <c:v>2012</c:v>
                </c:pt>
                <c:pt idx="50">
                  <c:v>2013</c:v>
                </c:pt>
                <c:pt idx="51">
                  <c:v>2014</c:v>
                </c:pt>
                <c:pt idx="52">
                  <c:v>2015</c:v>
                </c:pt>
                <c:pt idx="53">
                  <c:v>2016</c:v>
                </c:pt>
                <c:pt idx="54">
                  <c:v>2017</c:v>
                </c:pt>
                <c:pt idx="55">
                  <c:v>2018</c:v>
                </c:pt>
              </c:numCache>
            </c:numRef>
          </c:cat>
          <c:val>
            <c:numRef>
              <c:f>(Vostok!$E$44:$H$44,Vostok!$J$44:$AM$44,Vostok!$AP$44,Vostok!$AR$44:$AX$44,Vostok!$AZ$44:$BM$44)</c:f>
              <c:numCache>
                <c:formatCode>0.0</c:formatCode>
                <c:ptCount val="56"/>
                <c:pt idx="0">
                  <c:v>-25.7</c:v>
                </c:pt>
                <c:pt idx="1">
                  <c:v>-27.6</c:v>
                </c:pt>
                <c:pt idx="2">
                  <c:v>-29.5</c:v>
                </c:pt>
                <c:pt idx="3">
                  <c:v>-28.8</c:v>
                </c:pt>
                <c:pt idx="4">
                  <c:v>-28.9</c:v>
                </c:pt>
                <c:pt idx="5">
                  <c:v>-27.7</c:v>
                </c:pt>
                <c:pt idx="6">
                  <c:v>-28.5</c:v>
                </c:pt>
                <c:pt idx="7">
                  <c:v>-25.7</c:v>
                </c:pt>
                <c:pt idx="8">
                  <c:v>-25.8</c:v>
                </c:pt>
                <c:pt idx="9">
                  <c:v>-28.3</c:v>
                </c:pt>
                <c:pt idx="10">
                  <c:v>-27.6</c:v>
                </c:pt>
                <c:pt idx="11">
                  <c:v>-27.3</c:v>
                </c:pt>
                <c:pt idx="12">
                  <c:v>-25.8</c:v>
                </c:pt>
                <c:pt idx="13">
                  <c:v>-26.2</c:v>
                </c:pt>
                <c:pt idx="14">
                  <c:v>-29.2</c:v>
                </c:pt>
                <c:pt idx="15">
                  <c:v>-24.6</c:v>
                </c:pt>
                <c:pt idx="16">
                  <c:v>-26.8</c:v>
                </c:pt>
                <c:pt idx="17">
                  <c:v>-24.5</c:v>
                </c:pt>
                <c:pt idx="18">
                  <c:v>-23.3</c:v>
                </c:pt>
                <c:pt idx="19">
                  <c:v>-25.5</c:v>
                </c:pt>
                <c:pt idx="20">
                  <c:v>-26.5</c:v>
                </c:pt>
                <c:pt idx="21">
                  <c:v>-25.5</c:v>
                </c:pt>
                <c:pt idx="22">
                  <c:v>-27.3</c:v>
                </c:pt>
                <c:pt idx="23">
                  <c:v>-26.5</c:v>
                </c:pt>
                <c:pt idx="24">
                  <c:v>-26.8</c:v>
                </c:pt>
                <c:pt idx="25">
                  <c:v>-25.9</c:v>
                </c:pt>
                <c:pt idx="26">
                  <c:v>-26.3</c:v>
                </c:pt>
                <c:pt idx="27">
                  <c:v>-26.5</c:v>
                </c:pt>
                <c:pt idx="28">
                  <c:v>-26.3</c:v>
                </c:pt>
                <c:pt idx="29">
                  <c:v>-27.1</c:v>
                </c:pt>
                <c:pt idx="30">
                  <c:v>-23.4</c:v>
                </c:pt>
                <c:pt idx="31">
                  <c:v>-24</c:v>
                </c:pt>
                <c:pt idx="32">
                  <c:v>-25.6</c:v>
                </c:pt>
                <c:pt idx="33">
                  <c:v>-19</c:v>
                </c:pt>
                <c:pt idx="34">
                  <c:v>-27.4</c:v>
                </c:pt>
                <c:pt idx="35">
                  <c:v>-27.8</c:v>
                </c:pt>
                <c:pt idx="36">
                  <c:v>-27.3</c:v>
                </c:pt>
                <c:pt idx="37">
                  <c:v>-27.2</c:v>
                </c:pt>
                <c:pt idx="38">
                  <c:v>-25.9</c:v>
                </c:pt>
                <c:pt idx="39">
                  <c:v>-25.5</c:v>
                </c:pt>
                <c:pt idx="40">
                  <c:v>-24.1</c:v>
                </c:pt>
                <c:pt idx="41">
                  <c:v>-26.7</c:v>
                </c:pt>
                <c:pt idx="42">
                  <c:v>-24.1</c:v>
                </c:pt>
                <c:pt idx="43">
                  <c:v>-27.2</c:v>
                </c:pt>
                <c:pt idx="44">
                  <c:v>-26.6</c:v>
                </c:pt>
                <c:pt idx="45">
                  <c:v>-26.1</c:v>
                </c:pt>
                <c:pt idx="46">
                  <c:v>-25.3</c:v>
                </c:pt>
                <c:pt idx="47">
                  <c:v>-25.7</c:v>
                </c:pt>
                <c:pt idx="48">
                  <c:v>-25.6</c:v>
                </c:pt>
                <c:pt idx="49">
                  <c:v>-24.5</c:v>
                </c:pt>
                <c:pt idx="50">
                  <c:v>-26.1</c:v>
                </c:pt>
                <c:pt idx="51">
                  <c:v>-24.2</c:v>
                </c:pt>
                <c:pt idx="52">
                  <c:v>-24.6</c:v>
                </c:pt>
                <c:pt idx="53">
                  <c:v>-26.5</c:v>
                </c:pt>
                <c:pt idx="54">
                  <c:v>-22.2</c:v>
                </c:pt>
                <c:pt idx="55">
                  <c:v>-24.9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6-42D9-87B6-1D39B38EB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52032"/>
        <c:axId val="68662016"/>
      </c:lineChart>
      <c:catAx>
        <c:axId val="6865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68662016"/>
        <c:crosses val="autoZero"/>
        <c:auto val="1"/>
        <c:lblAlgn val="ctr"/>
        <c:lblOffset val="100"/>
        <c:noMultiLvlLbl val="0"/>
      </c:catAx>
      <c:valAx>
        <c:axId val="68662016"/>
        <c:scaling>
          <c:orientation val="minMax"/>
          <c:max val="-18"/>
          <c:min val="-3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8652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Vostok!$B$31</c:f>
              <c:strCache>
                <c:ptCount val="1"/>
                <c:pt idx="0">
                  <c:v>Mittelwert 1958 - 2018</c:v>
                </c:pt>
              </c:strCache>
            </c:strRef>
          </c:tx>
          <c:marker>
            <c:symbol val="none"/>
          </c:marker>
          <c:cat>
            <c:strRef>
              <c:f>Vostok!$A$32:$A$43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Vostok!$B$32:$B$43</c:f>
              <c:numCache>
                <c:formatCode>0.0</c:formatCode>
                <c:ptCount val="12"/>
                <c:pt idx="0">
                  <c:v>-26.985454545454541</c:v>
                </c:pt>
                <c:pt idx="1">
                  <c:v>-38.641509433962263</c:v>
                </c:pt>
                <c:pt idx="2">
                  <c:v>-52.998076923076944</c:v>
                </c:pt>
                <c:pt idx="3">
                  <c:v>-61.184313725490163</c:v>
                </c:pt>
                <c:pt idx="4">
                  <c:v>-61.631481481481494</c:v>
                </c:pt>
                <c:pt idx="5">
                  <c:v>-61.17407407407407</c:v>
                </c:pt>
                <c:pt idx="6">
                  <c:v>-62.526415094339633</c:v>
                </c:pt>
                <c:pt idx="7">
                  <c:v>-63.599999999999987</c:v>
                </c:pt>
                <c:pt idx="8">
                  <c:v>-61.475925925925942</c:v>
                </c:pt>
                <c:pt idx="9">
                  <c:v>-51.214545454545473</c:v>
                </c:pt>
                <c:pt idx="10">
                  <c:v>-36.947272727272733</c:v>
                </c:pt>
                <c:pt idx="11">
                  <c:v>-26.93333333333333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3-4775-97CA-A2F1E484BCC2}"/>
            </c:ext>
          </c:extLst>
        </c:ser>
        <c:ser>
          <c:idx val="1"/>
          <c:order val="1"/>
          <c:tx>
            <c:strRef>
              <c:f>Vostok!$C$31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Vostok!$A$32:$A$43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Vostok!$C$32:$C$43</c:f>
              <c:numCache>
                <c:formatCode>0.0</c:formatCode>
                <c:ptCount val="12"/>
                <c:pt idx="0">
                  <c:v>-26.680769230769233</c:v>
                </c:pt>
                <c:pt idx="1">
                  <c:v>-38.475999999999992</c:v>
                </c:pt>
                <c:pt idx="2">
                  <c:v>-52.607692307692304</c:v>
                </c:pt>
                <c:pt idx="3">
                  <c:v>-61.067999999999991</c:v>
                </c:pt>
                <c:pt idx="4">
                  <c:v>-61.834615384615368</c:v>
                </c:pt>
                <c:pt idx="5">
                  <c:v>-60.869230769230789</c:v>
                </c:pt>
                <c:pt idx="6">
                  <c:v>-62.003846153846169</c:v>
                </c:pt>
                <c:pt idx="7">
                  <c:v>-63.488461538461543</c:v>
                </c:pt>
                <c:pt idx="8">
                  <c:v>-61.130769230769225</c:v>
                </c:pt>
                <c:pt idx="9">
                  <c:v>-51.696153846153827</c:v>
                </c:pt>
                <c:pt idx="10">
                  <c:v>-36.811538461538461</c:v>
                </c:pt>
                <c:pt idx="11">
                  <c:v>-26.933333333333337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3-4775-97CA-A2F1E484B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75552"/>
        <c:axId val="71189632"/>
      </c:lineChart>
      <c:catAx>
        <c:axId val="711755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low"/>
        <c:crossAx val="71189632"/>
        <c:crosses val="autoZero"/>
        <c:auto val="1"/>
        <c:lblAlgn val="ctr"/>
        <c:lblOffset val="100"/>
        <c:noMultiLvlLbl val="0"/>
      </c:catAx>
      <c:valAx>
        <c:axId val="71189632"/>
        <c:scaling>
          <c:orientation val="minMax"/>
          <c:max val="-25"/>
          <c:min val="-6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1175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Vostok!$A$46</c:f>
              <c:strCache>
                <c:ptCount val="1"/>
                <c:pt idx="0">
                  <c:v>Niederschlag</c:v>
                </c:pt>
              </c:strCache>
            </c:strRef>
          </c:tx>
          <c:invertIfNegative val="0"/>
          <c:trendline>
            <c:trendlineType val="poly"/>
            <c:order val="5"/>
            <c:dispRSqr val="0"/>
            <c:dispEq val="0"/>
          </c:trendline>
          <c:cat>
            <c:numRef>
              <c:f>(Vostok!$E$46:$H$46,Vostok!$J$46:$AM$46,Vostok!$AP$46,Vostok!$AR$46:$AW$46,Vostok!$AY$46:$BM$46)</c:f>
              <c:numCache>
                <c:formatCode>General</c:formatCode>
                <c:ptCount val="56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1995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2004</c:v>
                </c:pt>
                <c:pt idx="42">
                  <c:v>2005</c:v>
                </c:pt>
                <c:pt idx="43">
                  <c:v>2006</c:v>
                </c:pt>
                <c:pt idx="44">
                  <c:v>2007</c:v>
                </c:pt>
                <c:pt idx="45">
                  <c:v>2008</c:v>
                </c:pt>
                <c:pt idx="46">
                  <c:v>2009</c:v>
                </c:pt>
                <c:pt idx="47">
                  <c:v>2010</c:v>
                </c:pt>
                <c:pt idx="48">
                  <c:v>2011</c:v>
                </c:pt>
                <c:pt idx="49">
                  <c:v>2012</c:v>
                </c:pt>
                <c:pt idx="50">
                  <c:v>2013</c:v>
                </c:pt>
                <c:pt idx="51">
                  <c:v>2014</c:v>
                </c:pt>
                <c:pt idx="52">
                  <c:v>2015</c:v>
                </c:pt>
                <c:pt idx="53">
                  <c:v>2016</c:v>
                </c:pt>
                <c:pt idx="54">
                  <c:v>2017</c:v>
                </c:pt>
                <c:pt idx="55">
                  <c:v>2018</c:v>
                </c:pt>
              </c:numCache>
            </c:numRef>
          </c:cat>
          <c:val>
            <c:numRef>
              <c:f>(Vostok!$E$59:$H$59,Vostok!$J$59:$AM$59,Vostok!$AP$59,Vostok!$AR$59:$AW$59,Vostok!$AY$59:$BM$59)</c:f>
              <c:numCache>
                <c:formatCode>0</c:formatCode>
                <c:ptCount val="56"/>
                <c:pt idx="0">
                  <c:v>66</c:v>
                </c:pt>
                <c:pt idx="1">
                  <c:v>42</c:v>
                </c:pt>
                <c:pt idx="2">
                  <c:v>4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19</c:v>
                </c:pt>
                <c:pt idx="7">
                  <c:v>16</c:v>
                </c:pt>
                <c:pt idx="8">
                  <c:v>20</c:v>
                </c:pt>
                <c:pt idx="9">
                  <c:v>8</c:v>
                </c:pt>
                <c:pt idx="10">
                  <c:v>29</c:v>
                </c:pt>
                <c:pt idx="11">
                  <c:v>10</c:v>
                </c:pt>
                <c:pt idx="12">
                  <c:v>30</c:v>
                </c:pt>
                <c:pt idx="13">
                  <c:v>42</c:v>
                </c:pt>
                <c:pt idx="14">
                  <c:v>6</c:v>
                </c:pt>
                <c:pt idx="15">
                  <c:v>13</c:v>
                </c:pt>
                <c:pt idx="16">
                  <c:v>22</c:v>
                </c:pt>
                <c:pt idx="17">
                  <c:v>35</c:v>
                </c:pt>
                <c:pt idx="18">
                  <c:v>25</c:v>
                </c:pt>
                <c:pt idx="19">
                  <c:v>12</c:v>
                </c:pt>
                <c:pt idx="20">
                  <c:v>41</c:v>
                </c:pt>
                <c:pt idx="21">
                  <c:v>14</c:v>
                </c:pt>
                <c:pt idx="22">
                  <c:v>27</c:v>
                </c:pt>
                <c:pt idx="23">
                  <c:v>0</c:v>
                </c:pt>
                <c:pt idx="24">
                  <c:v>57</c:v>
                </c:pt>
                <c:pt idx="25">
                  <c:v>20</c:v>
                </c:pt>
                <c:pt idx="26">
                  <c:v>14</c:v>
                </c:pt>
                <c:pt idx="27">
                  <c:v>2</c:v>
                </c:pt>
                <c:pt idx="28">
                  <c:v>11</c:v>
                </c:pt>
                <c:pt idx="29">
                  <c:v>14</c:v>
                </c:pt>
                <c:pt idx="30">
                  <c:v>38</c:v>
                </c:pt>
                <c:pt idx="31">
                  <c:v>11</c:v>
                </c:pt>
                <c:pt idx="32">
                  <c:v>7</c:v>
                </c:pt>
                <c:pt idx="33">
                  <c:v>1</c:v>
                </c:pt>
                <c:pt idx="34">
                  <c:v>0</c:v>
                </c:pt>
                <c:pt idx="35">
                  <c:v>34</c:v>
                </c:pt>
                <c:pt idx="36">
                  <c:v>4</c:v>
                </c:pt>
                <c:pt idx="37">
                  <c:v>21</c:v>
                </c:pt>
                <c:pt idx="38">
                  <c:v>12</c:v>
                </c:pt>
                <c:pt idx="39">
                  <c:v>9</c:v>
                </c:pt>
                <c:pt idx="40">
                  <c:v>26</c:v>
                </c:pt>
                <c:pt idx="41">
                  <c:v>46</c:v>
                </c:pt>
                <c:pt idx="42">
                  <c:v>6</c:v>
                </c:pt>
                <c:pt idx="43">
                  <c:v>39</c:v>
                </c:pt>
                <c:pt idx="44">
                  <c:v>9</c:v>
                </c:pt>
                <c:pt idx="45">
                  <c:v>21</c:v>
                </c:pt>
                <c:pt idx="46">
                  <c:v>13</c:v>
                </c:pt>
                <c:pt idx="47">
                  <c:v>22</c:v>
                </c:pt>
                <c:pt idx="48">
                  <c:v>28</c:v>
                </c:pt>
                <c:pt idx="49">
                  <c:v>32</c:v>
                </c:pt>
                <c:pt idx="50">
                  <c:v>37</c:v>
                </c:pt>
                <c:pt idx="51">
                  <c:v>46</c:v>
                </c:pt>
                <c:pt idx="52">
                  <c:v>50</c:v>
                </c:pt>
                <c:pt idx="53">
                  <c:v>0</c:v>
                </c:pt>
                <c:pt idx="54">
                  <c:v>38</c:v>
                </c:pt>
                <c:pt idx="5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7-4889-910A-158F8410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22784"/>
        <c:axId val="71224320"/>
      </c:barChart>
      <c:catAx>
        <c:axId val="7122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224320"/>
        <c:crosses val="autoZero"/>
        <c:auto val="1"/>
        <c:lblAlgn val="ctr"/>
        <c:lblOffset val="100"/>
        <c:noMultiLvlLbl val="0"/>
      </c:catAx>
      <c:valAx>
        <c:axId val="712243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1222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Vostok!$B$46</c:f>
              <c:strCache>
                <c:ptCount val="1"/>
                <c:pt idx="0">
                  <c:v>Mittelwert 1958 - 2018</c:v>
                </c:pt>
              </c:strCache>
            </c:strRef>
          </c:tx>
          <c:invertIfNegative val="0"/>
          <c:cat>
            <c:strRef>
              <c:f>Vostok!$A$32:$A$43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Vostok!$B$47:$B$58</c:f>
              <c:numCache>
                <c:formatCode>0</c:formatCode>
                <c:ptCount val="12"/>
                <c:pt idx="0">
                  <c:v>1.0909090909090908</c:v>
                </c:pt>
                <c:pt idx="1">
                  <c:v>0.87037037037037035</c:v>
                </c:pt>
                <c:pt idx="2">
                  <c:v>2.1785714285714284</c:v>
                </c:pt>
                <c:pt idx="3">
                  <c:v>2.5</c:v>
                </c:pt>
                <c:pt idx="4">
                  <c:v>2.9454545454545453</c:v>
                </c:pt>
                <c:pt idx="5">
                  <c:v>2.6363636363636362</c:v>
                </c:pt>
                <c:pt idx="6">
                  <c:v>2.375</c:v>
                </c:pt>
                <c:pt idx="7">
                  <c:v>2.3636363636363638</c:v>
                </c:pt>
                <c:pt idx="8">
                  <c:v>2.4464285714285716</c:v>
                </c:pt>
                <c:pt idx="9">
                  <c:v>2.1071428571428572</c:v>
                </c:pt>
                <c:pt idx="10">
                  <c:v>1.1071428571428572</c:v>
                </c:pt>
                <c:pt idx="11">
                  <c:v>0.96363636363636362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D04-87B8-796EE243A100}"/>
            </c:ext>
          </c:extLst>
        </c:ser>
        <c:ser>
          <c:idx val="1"/>
          <c:order val="1"/>
          <c:tx>
            <c:strRef>
              <c:f>Vostok!$C$46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val>
            <c:numRef>
              <c:f>Vostok!$C$47:$C$58</c:f>
              <c:numCache>
                <c:formatCode>0</c:formatCode>
                <c:ptCount val="12"/>
                <c:pt idx="0">
                  <c:v>0.69230769230769229</c:v>
                </c:pt>
                <c:pt idx="1">
                  <c:v>0.32</c:v>
                </c:pt>
                <c:pt idx="2">
                  <c:v>1.3461538461538463</c:v>
                </c:pt>
                <c:pt idx="3">
                  <c:v>2.1923076923076925</c:v>
                </c:pt>
                <c:pt idx="4">
                  <c:v>2.9230769230769229</c:v>
                </c:pt>
                <c:pt idx="5">
                  <c:v>1.4615384615384615</c:v>
                </c:pt>
                <c:pt idx="6">
                  <c:v>1.8846153846153846</c:v>
                </c:pt>
                <c:pt idx="7">
                  <c:v>2.1538461538461537</c:v>
                </c:pt>
                <c:pt idx="8">
                  <c:v>1.6538461538461537</c:v>
                </c:pt>
                <c:pt idx="9">
                  <c:v>1.5384615384615385</c:v>
                </c:pt>
                <c:pt idx="10">
                  <c:v>0.88461538461538458</c:v>
                </c:pt>
                <c:pt idx="11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D04-87B8-796EE243A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25568"/>
        <c:axId val="71327104"/>
      </c:barChart>
      <c:catAx>
        <c:axId val="71325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71327104"/>
        <c:crosses val="autoZero"/>
        <c:auto val="1"/>
        <c:lblAlgn val="ctr"/>
        <c:lblOffset val="100"/>
        <c:noMultiLvlLbl val="0"/>
      </c:catAx>
      <c:valAx>
        <c:axId val="713271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1325568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Mittelwind (Km/h)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Mittelwind</c:v>
          </c:tx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cat>
            <c:numRef>
              <c:f>(Vostok!$E$61:$H$61,Vostok!$J$61:$AN$61,Vostok!$AP$61,Vostok!$AR$61:$AW$61,Vostok!$AY$61:$BM$61)</c:f>
              <c:numCache>
                <c:formatCode>General</c:formatCode>
                <c:ptCount val="57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1995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</c:numCache>
            </c:numRef>
          </c:cat>
          <c:val>
            <c:numRef>
              <c:f>(Vostok!$E$74:$H$74,Vostok!$J$74:$AN$74,Vostok!$AP$74,Vostok!$AR$74:$AW$74,Vostok!$AY$74:$BM$74)</c:f>
              <c:numCache>
                <c:formatCode>0</c:formatCode>
                <c:ptCount val="57"/>
                <c:pt idx="0">
                  <c:v>16</c:v>
                </c:pt>
                <c:pt idx="1">
                  <c:v>20</c:v>
                </c:pt>
                <c:pt idx="2">
                  <c:v>18.818181818181817</c:v>
                </c:pt>
                <c:pt idx="3">
                  <c:v>18.5</c:v>
                </c:pt>
                <c:pt idx="4">
                  <c:v>19.181818181818183</c:v>
                </c:pt>
                <c:pt idx="5">
                  <c:v>15.666666666666666</c:v>
                </c:pt>
                <c:pt idx="6">
                  <c:v>17.833333333333332</c:v>
                </c:pt>
                <c:pt idx="7">
                  <c:v>17.75</c:v>
                </c:pt>
                <c:pt idx="8">
                  <c:v>21.333333333333332</c:v>
                </c:pt>
                <c:pt idx="9">
                  <c:v>24.083333333333332</c:v>
                </c:pt>
                <c:pt idx="10">
                  <c:v>24.083333333333332</c:v>
                </c:pt>
                <c:pt idx="11">
                  <c:v>17.333333333333332</c:v>
                </c:pt>
                <c:pt idx="12">
                  <c:v>21.583333333333332</c:v>
                </c:pt>
                <c:pt idx="13">
                  <c:v>18.083333333333332</c:v>
                </c:pt>
                <c:pt idx="14">
                  <c:v>17.833333333333332</c:v>
                </c:pt>
                <c:pt idx="15">
                  <c:v>19.083333333333332</c:v>
                </c:pt>
                <c:pt idx="16">
                  <c:v>16.333333333333332</c:v>
                </c:pt>
                <c:pt idx="17">
                  <c:v>14.916666666666666</c:v>
                </c:pt>
                <c:pt idx="18">
                  <c:v>18.666666666666668</c:v>
                </c:pt>
                <c:pt idx="19">
                  <c:v>16.916666666666668</c:v>
                </c:pt>
                <c:pt idx="20">
                  <c:v>17.333333333333332</c:v>
                </c:pt>
                <c:pt idx="21">
                  <c:v>18.5</c:v>
                </c:pt>
                <c:pt idx="22">
                  <c:v>18</c:v>
                </c:pt>
                <c:pt idx="23">
                  <c:v>18.833333333333332</c:v>
                </c:pt>
                <c:pt idx="24">
                  <c:v>20.416666666666668</c:v>
                </c:pt>
                <c:pt idx="25">
                  <c:v>19.166666666666668</c:v>
                </c:pt>
                <c:pt idx="26">
                  <c:v>19.916666666666668</c:v>
                </c:pt>
                <c:pt idx="27">
                  <c:v>20.833333333333332</c:v>
                </c:pt>
                <c:pt idx="28">
                  <c:v>19</c:v>
                </c:pt>
                <c:pt idx="29">
                  <c:v>19.75</c:v>
                </c:pt>
                <c:pt idx="30">
                  <c:v>20.166666666666668</c:v>
                </c:pt>
                <c:pt idx="31">
                  <c:v>18.666666666666668</c:v>
                </c:pt>
                <c:pt idx="32">
                  <c:v>18.833333333333332</c:v>
                </c:pt>
                <c:pt idx="33">
                  <c:v>19.75</c:v>
                </c:pt>
                <c:pt idx="34">
                  <c:v>19.75</c:v>
                </c:pt>
                <c:pt idx="35">
                  <c:v>19.75</c:v>
                </c:pt>
                <c:pt idx="36">
                  <c:v>19.833333333333332</c:v>
                </c:pt>
                <c:pt idx="37">
                  <c:v>18.5</c:v>
                </c:pt>
                <c:pt idx="38">
                  <c:v>19</c:v>
                </c:pt>
                <c:pt idx="39">
                  <c:v>16.416666666666668</c:v>
                </c:pt>
                <c:pt idx="40">
                  <c:v>17.166666666666668</c:v>
                </c:pt>
                <c:pt idx="41">
                  <c:v>16.666666666666668</c:v>
                </c:pt>
                <c:pt idx="42">
                  <c:v>12.5</c:v>
                </c:pt>
                <c:pt idx="43">
                  <c:v>17.833333333333332</c:v>
                </c:pt>
                <c:pt idx="44">
                  <c:v>15.833333333333334</c:v>
                </c:pt>
                <c:pt idx="45">
                  <c:v>14.75</c:v>
                </c:pt>
                <c:pt idx="46">
                  <c:v>17.916666666666668</c:v>
                </c:pt>
                <c:pt idx="47">
                  <c:v>17</c:v>
                </c:pt>
                <c:pt idx="48">
                  <c:v>17.833333333333332</c:v>
                </c:pt>
                <c:pt idx="49">
                  <c:v>18</c:v>
                </c:pt>
                <c:pt idx="50">
                  <c:v>17.083333333333332</c:v>
                </c:pt>
                <c:pt idx="51">
                  <c:v>16.166666666666668</c:v>
                </c:pt>
                <c:pt idx="52">
                  <c:v>17.916666666666668</c:v>
                </c:pt>
                <c:pt idx="53">
                  <c:v>17.666666666666668</c:v>
                </c:pt>
                <c:pt idx="54">
                  <c:v>14.5</c:v>
                </c:pt>
                <c:pt idx="55">
                  <c:v>11.916666666666666</c:v>
                </c:pt>
                <c:pt idx="5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B-4A6E-8DAF-6EE157438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64608"/>
        <c:axId val="71366144"/>
      </c:lineChart>
      <c:catAx>
        <c:axId val="7136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366144"/>
        <c:crosses val="autoZero"/>
        <c:auto val="1"/>
        <c:lblAlgn val="ctr"/>
        <c:lblOffset val="100"/>
        <c:noMultiLvlLbl val="0"/>
      </c:catAx>
      <c:valAx>
        <c:axId val="71366144"/>
        <c:scaling>
          <c:orientation val="minMax"/>
          <c:max val="25"/>
          <c:min val="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1364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476250</xdr:colOff>
      <xdr:row>19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590550</xdr:colOff>
      <xdr:row>2</xdr:row>
      <xdr:rowOff>109537</xdr:rowOff>
    </xdr:from>
    <xdr:to>
      <xdr:col>20</xdr:col>
      <xdr:colOff>590550</xdr:colOff>
      <xdr:row>16</xdr:row>
      <xdr:rowOff>185737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61912</xdr:rowOff>
    </xdr:from>
    <xdr:to>
      <xdr:col>14</xdr:col>
      <xdr:colOff>104774</xdr:colOff>
      <xdr:row>39</xdr:row>
      <xdr:rowOff>19050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533400</xdr:colOff>
      <xdr:row>23</xdr:row>
      <xdr:rowOff>109537</xdr:rowOff>
    </xdr:from>
    <xdr:to>
      <xdr:col>20</xdr:col>
      <xdr:colOff>533400</xdr:colOff>
      <xdr:row>37</xdr:row>
      <xdr:rowOff>185737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39</xdr:row>
      <xdr:rowOff>100011</xdr:rowOff>
    </xdr:from>
    <xdr:to>
      <xdr:col>14</xdr:col>
      <xdr:colOff>104774</xdr:colOff>
      <xdr:row>58</xdr:row>
      <xdr:rowOff>180974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476250</xdr:colOff>
      <xdr:row>43</xdr:row>
      <xdr:rowOff>42862</xdr:rowOff>
    </xdr:from>
    <xdr:to>
      <xdr:col>20</xdr:col>
      <xdr:colOff>476250</xdr:colOff>
      <xdr:row>57</xdr:row>
      <xdr:rowOff>119062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59</xdr:row>
      <xdr:rowOff>42861</xdr:rowOff>
    </xdr:from>
    <xdr:to>
      <xdr:col>14</xdr:col>
      <xdr:colOff>104774</xdr:colOff>
      <xdr:row>78</xdr:row>
      <xdr:rowOff>180974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714375</xdr:colOff>
      <xdr:row>62</xdr:row>
      <xdr:rowOff>80962</xdr:rowOff>
    </xdr:from>
    <xdr:to>
      <xdr:col>20</xdr:col>
      <xdr:colOff>714375</xdr:colOff>
      <xdr:row>76</xdr:row>
      <xdr:rowOff>157162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79</xdr:row>
      <xdr:rowOff>71437</xdr:rowOff>
    </xdr:from>
    <xdr:to>
      <xdr:col>14</xdr:col>
      <xdr:colOff>66674</xdr:colOff>
      <xdr:row>98</xdr:row>
      <xdr:rowOff>180975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723900</xdr:colOff>
      <xdr:row>83</xdr:row>
      <xdr:rowOff>157162</xdr:rowOff>
    </xdr:from>
    <xdr:to>
      <xdr:col>20</xdr:col>
      <xdr:colOff>723900</xdr:colOff>
      <xdr:row>98</xdr:row>
      <xdr:rowOff>42862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99</xdr:row>
      <xdr:rowOff>42861</xdr:rowOff>
    </xdr:from>
    <xdr:to>
      <xdr:col>14</xdr:col>
      <xdr:colOff>390524</xdr:colOff>
      <xdr:row>118</xdr:row>
      <xdr:rowOff>180974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647700</xdr:colOff>
      <xdr:row>102</xdr:row>
      <xdr:rowOff>128587</xdr:rowOff>
    </xdr:from>
    <xdr:to>
      <xdr:col>20</xdr:col>
      <xdr:colOff>647700</xdr:colOff>
      <xdr:row>117</xdr:row>
      <xdr:rowOff>14287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119</xdr:row>
      <xdr:rowOff>80962</xdr:rowOff>
    </xdr:from>
    <xdr:to>
      <xdr:col>14</xdr:col>
      <xdr:colOff>400050</xdr:colOff>
      <xdr:row>139</xdr:row>
      <xdr:rowOff>19050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657225</xdr:colOff>
      <xdr:row>122</xdr:row>
      <xdr:rowOff>100012</xdr:rowOff>
    </xdr:from>
    <xdr:to>
      <xdr:col>20</xdr:col>
      <xdr:colOff>657225</xdr:colOff>
      <xdr:row>136</xdr:row>
      <xdr:rowOff>176212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766"/>
  <sheetViews>
    <sheetView tabSelected="1" zoomScale="80" zoomScaleNormal="80" workbookViewId="0">
      <pane xSplit="4" topLeftCell="BI1" activePane="topRight" state="frozen"/>
      <selection pane="topRight" activeCell="BN13" sqref="BN13"/>
    </sheetView>
  </sheetViews>
  <sheetFormatPr baseColWidth="10" defaultRowHeight="15" x14ac:dyDescent="0.25"/>
  <cols>
    <col min="1" max="1" width="15.140625" customWidth="1"/>
    <col min="2" max="3" width="11.5703125" customWidth="1"/>
    <col min="4" max="4" width="12.7109375" customWidth="1"/>
    <col min="5" max="60" width="7.140625" customWidth="1"/>
    <col min="61" max="62" width="7.140625" style="1" customWidth="1"/>
    <col min="63" max="90" width="7.140625" customWidth="1"/>
  </cols>
  <sheetData>
    <row r="1" spans="1:91" s="14" customFormat="1" ht="30" customHeight="1" thickBot="1" x14ac:dyDescent="0.3">
      <c r="A1" s="12" t="s">
        <v>56</v>
      </c>
      <c r="B1" s="12" t="s">
        <v>98</v>
      </c>
      <c r="C1" s="12" t="s">
        <v>13</v>
      </c>
      <c r="D1" s="12" t="s">
        <v>15</v>
      </c>
      <c r="E1" s="13">
        <v>1958</v>
      </c>
      <c r="F1" s="13">
        <v>1959</v>
      </c>
      <c r="G1" s="13">
        <v>1960</v>
      </c>
      <c r="H1" s="13">
        <v>1961</v>
      </c>
      <c r="I1" s="13">
        <v>1962</v>
      </c>
      <c r="J1" s="13">
        <v>1963</v>
      </c>
      <c r="K1" s="13">
        <v>1964</v>
      </c>
      <c r="L1" s="13">
        <v>1965</v>
      </c>
      <c r="M1" s="13">
        <v>1966</v>
      </c>
      <c r="N1" s="13">
        <v>1967</v>
      </c>
      <c r="O1" s="13">
        <v>1968</v>
      </c>
      <c r="P1" s="13">
        <v>1969</v>
      </c>
      <c r="Q1" s="13">
        <v>1970</v>
      </c>
      <c r="R1" s="13">
        <v>1971</v>
      </c>
      <c r="S1" s="13">
        <v>1972</v>
      </c>
      <c r="T1" s="13">
        <v>1973</v>
      </c>
      <c r="U1" s="13">
        <v>1974</v>
      </c>
      <c r="V1" s="13">
        <v>1975</v>
      </c>
      <c r="W1" s="13">
        <v>1976</v>
      </c>
      <c r="X1" s="13">
        <v>1977</v>
      </c>
      <c r="Y1" s="13">
        <v>1978</v>
      </c>
      <c r="Z1" s="13">
        <v>1979</v>
      </c>
      <c r="AA1" s="13">
        <v>1980</v>
      </c>
      <c r="AB1" s="13">
        <v>1981</v>
      </c>
      <c r="AC1" s="13">
        <v>1982</v>
      </c>
      <c r="AD1" s="13">
        <v>1983</v>
      </c>
      <c r="AE1" s="13">
        <v>1984</v>
      </c>
      <c r="AF1" s="13">
        <v>1985</v>
      </c>
      <c r="AG1" s="13">
        <v>1986</v>
      </c>
      <c r="AH1" s="13">
        <v>1987</v>
      </c>
      <c r="AI1" s="13">
        <v>1988</v>
      </c>
      <c r="AJ1" s="13">
        <v>1989</v>
      </c>
      <c r="AK1" s="13">
        <v>1990</v>
      </c>
      <c r="AL1" s="13">
        <v>1991</v>
      </c>
      <c r="AM1" s="13">
        <v>1992</v>
      </c>
      <c r="AN1" s="13">
        <v>1993</v>
      </c>
      <c r="AO1" s="13">
        <v>1994</v>
      </c>
      <c r="AP1" s="13">
        <v>1995</v>
      </c>
      <c r="AQ1" s="13">
        <v>1996</v>
      </c>
      <c r="AR1" s="13">
        <v>1997</v>
      </c>
      <c r="AS1" s="13">
        <v>1998</v>
      </c>
      <c r="AT1" s="13">
        <v>1999</v>
      </c>
      <c r="AU1" s="13">
        <v>2000</v>
      </c>
      <c r="AV1" s="13">
        <v>2001</v>
      </c>
      <c r="AW1" s="13">
        <v>2002</v>
      </c>
      <c r="AX1" s="13">
        <v>2003</v>
      </c>
      <c r="AY1" s="13">
        <v>2004</v>
      </c>
      <c r="AZ1" s="13">
        <v>2005</v>
      </c>
      <c r="BA1" s="13">
        <v>2006</v>
      </c>
      <c r="BB1" s="13">
        <v>2007</v>
      </c>
      <c r="BC1" s="13">
        <v>2008</v>
      </c>
      <c r="BD1" s="13">
        <v>2009</v>
      </c>
      <c r="BE1" s="13">
        <v>2010</v>
      </c>
      <c r="BF1" s="13">
        <v>2011</v>
      </c>
      <c r="BG1" s="13">
        <v>2012</v>
      </c>
      <c r="BH1" s="13">
        <v>2013</v>
      </c>
      <c r="BI1" s="13">
        <v>2014</v>
      </c>
      <c r="BJ1" s="13">
        <v>2015</v>
      </c>
      <c r="BK1" s="13">
        <v>2016</v>
      </c>
      <c r="BL1" s="13">
        <v>2017</v>
      </c>
      <c r="BM1" s="13">
        <v>2018</v>
      </c>
      <c r="BN1" s="13">
        <v>2019</v>
      </c>
      <c r="BO1" s="13"/>
      <c r="BP1" s="13"/>
      <c r="BQ1" s="13"/>
      <c r="BR1" s="13"/>
      <c r="BS1" s="13"/>
    </row>
    <row r="2" spans="1:91" x14ac:dyDescent="0.25">
      <c r="A2" s="1" t="s">
        <v>0</v>
      </c>
      <c r="B2" s="11">
        <f>AVERAGE(E2:BM2)</f>
        <v>-32.018181818181809</v>
      </c>
      <c r="C2" s="2">
        <f>AVERAGE(AB2:AN2,AP2,AR2:AW2,AZ2:BE2)</f>
        <v>-32.000000000000007</v>
      </c>
      <c r="D2" s="4" t="s">
        <v>32</v>
      </c>
      <c r="E2" s="2">
        <v>-30.9</v>
      </c>
      <c r="F2" s="2">
        <v>-34.299999999999997</v>
      </c>
      <c r="G2" s="2">
        <v>-33.4</v>
      </c>
      <c r="H2" s="2">
        <v>-32.9</v>
      </c>
      <c r="I2" s="2" t="s">
        <v>14</v>
      </c>
      <c r="J2" s="2" t="s">
        <v>14</v>
      </c>
      <c r="K2" s="2">
        <v>-32.4</v>
      </c>
      <c r="L2" s="2">
        <v>-33.6</v>
      </c>
      <c r="M2" s="2">
        <v>-35.5</v>
      </c>
      <c r="N2" s="2">
        <v>-30.4</v>
      </c>
      <c r="O2" s="2">
        <v>-33.299999999999997</v>
      </c>
      <c r="P2" s="2">
        <v>-32.6</v>
      </c>
      <c r="Q2" s="2">
        <v>-31.8</v>
      </c>
      <c r="R2" s="2">
        <v>-30.1</v>
      </c>
      <c r="S2" s="2">
        <v>-31.1</v>
      </c>
      <c r="T2" s="2">
        <v>-34.1</v>
      </c>
      <c r="U2" s="2">
        <v>-29.4</v>
      </c>
      <c r="V2" s="2">
        <v>-32.1</v>
      </c>
      <c r="W2" s="2">
        <v>-32.4</v>
      </c>
      <c r="X2" s="2">
        <v>-30</v>
      </c>
      <c r="Y2" s="2">
        <v>-34.5</v>
      </c>
      <c r="Z2" s="2">
        <v>-31.9</v>
      </c>
      <c r="AA2" s="2">
        <v>-30</v>
      </c>
      <c r="AB2" s="2">
        <v>-33.200000000000003</v>
      </c>
      <c r="AC2" s="2">
        <v>-32.700000000000003</v>
      </c>
      <c r="AD2" s="2">
        <v>-31.5</v>
      </c>
      <c r="AE2" s="2">
        <v>-32.1</v>
      </c>
      <c r="AF2" s="2">
        <v>-31.2</v>
      </c>
      <c r="AG2" s="2">
        <v>-30.8</v>
      </c>
      <c r="AH2" s="2">
        <v>-31.1</v>
      </c>
      <c r="AI2" s="2">
        <v>-31.6</v>
      </c>
      <c r="AJ2" s="2">
        <v>-34.6</v>
      </c>
      <c r="AK2" s="2">
        <v>-30.4</v>
      </c>
      <c r="AL2" s="2">
        <v>-32.200000000000003</v>
      </c>
      <c r="AM2" s="2">
        <v>-32.700000000000003</v>
      </c>
      <c r="AN2" s="2">
        <v>-30.8</v>
      </c>
      <c r="AO2" s="2" t="s">
        <v>14</v>
      </c>
      <c r="AP2" s="2">
        <v>-33.5</v>
      </c>
      <c r="AQ2" s="2" t="s">
        <v>14</v>
      </c>
      <c r="AR2" s="2">
        <v>-33.5</v>
      </c>
      <c r="AS2" s="2">
        <v>-33.6</v>
      </c>
      <c r="AT2" s="2">
        <v>-31.7</v>
      </c>
      <c r="AU2" s="2">
        <v>-33.5</v>
      </c>
      <c r="AV2" s="2">
        <v>-31.5</v>
      </c>
      <c r="AW2" s="2">
        <v>-29</v>
      </c>
      <c r="AX2" s="2" t="s">
        <v>14</v>
      </c>
      <c r="AY2" s="2" t="s">
        <v>14</v>
      </c>
      <c r="AZ2" s="2">
        <v>-31.1</v>
      </c>
      <c r="BA2" s="2">
        <v>-32.6</v>
      </c>
      <c r="BB2" s="2">
        <v>-32.6</v>
      </c>
      <c r="BC2" s="2">
        <v>-33.299999999999997</v>
      </c>
      <c r="BD2" s="2">
        <v>-31</v>
      </c>
      <c r="BE2" s="2">
        <v>-30.2</v>
      </c>
      <c r="BF2" s="2">
        <v>-30.6</v>
      </c>
      <c r="BG2" s="2">
        <v>-31.6</v>
      </c>
      <c r="BH2" s="2">
        <v>-32.200000000000003</v>
      </c>
      <c r="BI2" s="2">
        <v>-30</v>
      </c>
      <c r="BJ2" s="2">
        <v>-32.1</v>
      </c>
      <c r="BK2" s="2">
        <v>-32.799999999999997</v>
      </c>
      <c r="BL2" s="2">
        <v>-31.1</v>
      </c>
      <c r="BM2" s="2">
        <v>-31.9</v>
      </c>
      <c r="BN2" s="2">
        <v>-33.5</v>
      </c>
      <c r="BO2" s="2"/>
      <c r="BP2" s="2"/>
      <c r="BQ2" s="2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</row>
    <row r="3" spans="1:91" x14ac:dyDescent="0.25">
      <c r="A3" s="1" t="s">
        <v>1</v>
      </c>
      <c r="B3" s="11">
        <f t="shared" ref="B3:B14" si="0">AVERAGE(E3:BM3)</f>
        <v>-44.289285714285718</v>
      </c>
      <c r="C3" s="2">
        <f>AVERAGE(AB3:AN3,AP3,AR3:AW3,AZ3:BE3)</f>
        <v>-44.284615384615378</v>
      </c>
      <c r="D3" s="4" t="s">
        <v>32</v>
      </c>
      <c r="E3" s="2">
        <v>-44.6</v>
      </c>
      <c r="F3" s="2">
        <v>-43.7</v>
      </c>
      <c r="G3" s="2">
        <v>-43.7</v>
      </c>
      <c r="H3" s="2">
        <v>-43</v>
      </c>
      <c r="I3" s="2" t="s">
        <v>14</v>
      </c>
      <c r="J3" s="2">
        <v>-45.3</v>
      </c>
      <c r="K3" s="2">
        <v>-46.3</v>
      </c>
      <c r="L3" s="2">
        <v>-43.1</v>
      </c>
      <c r="M3" s="2">
        <v>-42.7</v>
      </c>
      <c r="N3" s="2">
        <v>-45.7</v>
      </c>
      <c r="O3" s="2">
        <v>-44.6</v>
      </c>
      <c r="P3" s="2">
        <v>-43.8</v>
      </c>
      <c r="Q3" s="2">
        <v>-44</v>
      </c>
      <c r="R3" s="2">
        <v>-41.5</v>
      </c>
      <c r="S3" s="2">
        <v>-44.9</v>
      </c>
      <c r="T3" s="2">
        <v>-44.4</v>
      </c>
      <c r="U3" s="2">
        <v>-46.6</v>
      </c>
      <c r="V3" s="2">
        <v>-45.5</v>
      </c>
      <c r="W3" s="2">
        <v>-43.5</v>
      </c>
      <c r="X3" s="2">
        <v>-43.3</v>
      </c>
      <c r="Y3" s="2">
        <v>-43.6</v>
      </c>
      <c r="Z3" s="2">
        <v>-45.9</v>
      </c>
      <c r="AA3" s="2">
        <v>-43.3</v>
      </c>
      <c r="AB3" s="2">
        <v>-44.9</v>
      </c>
      <c r="AC3" s="2">
        <v>-44.4</v>
      </c>
      <c r="AD3" s="2">
        <v>-44.6</v>
      </c>
      <c r="AE3" s="2">
        <v>-47.4</v>
      </c>
      <c r="AF3" s="2">
        <v>-46.7</v>
      </c>
      <c r="AG3" s="2">
        <v>-39.4</v>
      </c>
      <c r="AH3" s="2">
        <v>-45.7</v>
      </c>
      <c r="AI3" s="2">
        <v>-45.9</v>
      </c>
      <c r="AJ3" s="2">
        <v>-45</v>
      </c>
      <c r="AK3" s="2">
        <v>-44.4</v>
      </c>
      <c r="AL3" s="2">
        <v>-42</v>
      </c>
      <c r="AM3" s="2">
        <v>-41.2</v>
      </c>
      <c r="AN3" s="2">
        <v>-43.5</v>
      </c>
      <c r="AO3" s="2" t="s">
        <v>14</v>
      </c>
      <c r="AP3" s="2">
        <v>-43.6</v>
      </c>
      <c r="AQ3" s="2" t="s">
        <v>14</v>
      </c>
      <c r="AR3" s="2">
        <v>-44.8</v>
      </c>
      <c r="AS3" s="2">
        <v>-43.9</v>
      </c>
      <c r="AT3" s="2">
        <v>-45.2</v>
      </c>
      <c r="AU3" s="2">
        <v>-45.2</v>
      </c>
      <c r="AV3" s="2">
        <v>-43.3</v>
      </c>
      <c r="AW3" s="2">
        <v>-45.7</v>
      </c>
      <c r="AX3" s="2" t="s">
        <v>14</v>
      </c>
      <c r="AY3" s="2" t="s">
        <v>14</v>
      </c>
      <c r="AZ3" s="2">
        <v>-44.5</v>
      </c>
      <c r="BA3" s="2">
        <v>-44.3</v>
      </c>
      <c r="BB3" s="2">
        <v>-45.8</v>
      </c>
      <c r="BC3" s="2">
        <v>-46</v>
      </c>
      <c r="BD3" s="2">
        <v>-40.4</v>
      </c>
      <c r="BE3" s="2">
        <v>-43.6</v>
      </c>
      <c r="BF3" s="2">
        <v>-42.1</v>
      </c>
      <c r="BG3" s="2">
        <v>-45.9</v>
      </c>
      <c r="BH3" s="2">
        <v>-47</v>
      </c>
      <c r="BI3" s="2">
        <v>-44.5</v>
      </c>
      <c r="BJ3" s="2">
        <v>-44.2</v>
      </c>
      <c r="BK3" s="2">
        <v>-44.4</v>
      </c>
      <c r="BL3" s="2">
        <v>-43.4</v>
      </c>
      <c r="BM3" s="2">
        <v>-44.3</v>
      </c>
      <c r="BN3" s="2">
        <v>-41.6</v>
      </c>
      <c r="BO3" s="2"/>
      <c r="BP3" s="2"/>
      <c r="BQ3" s="2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</row>
    <row r="4" spans="1:91" x14ac:dyDescent="0.25">
      <c r="A4" s="1" t="s">
        <v>2</v>
      </c>
      <c r="B4" s="11">
        <f t="shared" si="0"/>
        <v>-57.96140350877193</v>
      </c>
      <c r="C4" s="2">
        <f>AVERAGE(AB4:AN4,AP4,AR4:AW4,AY4:BE4)</f>
        <v>-57.82592592592593</v>
      </c>
      <c r="D4" s="4" t="s">
        <v>37</v>
      </c>
      <c r="E4" s="2">
        <v>-57</v>
      </c>
      <c r="F4" s="2">
        <v>-52.9</v>
      </c>
      <c r="G4" s="2">
        <v>-61.8</v>
      </c>
      <c r="H4" s="2">
        <v>-57.7</v>
      </c>
      <c r="I4" s="2" t="s">
        <v>14</v>
      </c>
      <c r="J4" s="2">
        <v>-59.3</v>
      </c>
      <c r="K4" s="2">
        <v>-61.1</v>
      </c>
      <c r="L4" s="2">
        <v>-58.9</v>
      </c>
      <c r="M4" s="2">
        <v>-54.2</v>
      </c>
      <c r="N4" s="2">
        <v>-54.8</v>
      </c>
      <c r="O4" s="2">
        <v>-57.9</v>
      </c>
      <c r="P4" s="2">
        <v>-59.8</v>
      </c>
      <c r="Q4" s="2">
        <v>-55.8</v>
      </c>
      <c r="R4" s="2">
        <v>-58.2</v>
      </c>
      <c r="S4" s="2">
        <v>-57.7</v>
      </c>
      <c r="T4" s="2">
        <v>-59</v>
      </c>
      <c r="U4" s="2">
        <v>-62</v>
      </c>
      <c r="V4" s="2">
        <v>-56</v>
      </c>
      <c r="W4" s="2">
        <v>-58</v>
      </c>
      <c r="X4" s="2">
        <v>-57.3</v>
      </c>
      <c r="Y4" s="2">
        <v>-58.7</v>
      </c>
      <c r="Z4" s="2">
        <v>-60.5</v>
      </c>
      <c r="AA4" s="2">
        <v>-54.5</v>
      </c>
      <c r="AB4" s="2">
        <v>-56.6</v>
      </c>
      <c r="AC4" s="2">
        <v>-63.9</v>
      </c>
      <c r="AD4" s="2">
        <v>-58</v>
      </c>
      <c r="AE4" s="2">
        <v>-57.2</v>
      </c>
      <c r="AF4" s="2">
        <v>-59.7</v>
      </c>
      <c r="AG4" s="2">
        <v>-59.1</v>
      </c>
      <c r="AH4" s="2">
        <v>-57</v>
      </c>
      <c r="AI4" s="2">
        <v>-56.2</v>
      </c>
      <c r="AJ4" s="2">
        <v>-56.8</v>
      </c>
      <c r="AK4" s="2">
        <v>-59.2</v>
      </c>
      <c r="AL4" s="2">
        <v>-57.3</v>
      </c>
      <c r="AM4" s="2">
        <v>-57.3</v>
      </c>
      <c r="AN4" s="2">
        <v>-57.3</v>
      </c>
      <c r="AO4" s="2" t="s">
        <v>14</v>
      </c>
      <c r="AP4" s="2">
        <v>-57.8</v>
      </c>
      <c r="AQ4" s="2" t="s">
        <v>14</v>
      </c>
      <c r="AR4" s="2">
        <v>-58.2</v>
      </c>
      <c r="AS4" s="2">
        <v>-60.4</v>
      </c>
      <c r="AT4" s="2">
        <v>-57.9</v>
      </c>
      <c r="AU4" s="2">
        <v>-60.9</v>
      </c>
      <c r="AV4" s="2">
        <v>-58.3</v>
      </c>
      <c r="AW4" s="2">
        <v>-56.9</v>
      </c>
      <c r="AX4" s="2" t="s">
        <v>14</v>
      </c>
      <c r="AY4" s="2">
        <v>-57.2</v>
      </c>
      <c r="AZ4" s="2">
        <v>-56.3</v>
      </c>
      <c r="BA4" s="2">
        <v>-58.2</v>
      </c>
      <c r="BB4" s="2">
        <v>-56.2</v>
      </c>
      <c r="BC4" s="2">
        <v>-54.2</v>
      </c>
      <c r="BD4" s="2">
        <v>-57.5</v>
      </c>
      <c r="BE4" s="2">
        <v>-55.7</v>
      </c>
      <c r="BF4" s="2">
        <v>-57.9</v>
      </c>
      <c r="BG4" s="2">
        <v>-58.4</v>
      </c>
      <c r="BH4" s="2">
        <v>-61.1</v>
      </c>
      <c r="BI4" s="2">
        <v>-59.3</v>
      </c>
      <c r="BJ4" s="2">
        <v>-57.4</v>
      </c>
      <c r="BK4" s="2">
        <v>-60.3</v>
      </c>
      <c r="BL4" s="2">
        <v>-58.7</v>
      </c>
      <c r="BM4" s="2">
        <v>-56.3</v>
      </c>
      <c r="BN4" s="2">
        <v>-58.3</v>
      </c>
      <c r="BO4" s="2"/>
      <c r="BP4" s="2"/>
      <c r="BQ4" s="2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</row>
    <row r="5" spans="1:91" x14ac:dyDescent="0.25">
      <c r="A5" s="1" t="s">
        <v>3</v>
      </c>
      <c r="B5" s="11">
        <f t="shared" si="0"/>
        <v>-64.857894736842113</v>
      </c>
      <c r="C5" s="2">
        <f t="shared" ref="C5:C14" si="1">AVERAGE(AB5:AN5,AP5,AR5:AW5,AY5:BE5)</f>
        <v>-64.829629629629636</v>
      </c>
      <c r="D5" s="4" t="s">
        <v>33</v>
      </c>
      <c r="E5" s="2">
        <v>-63.8</v>
      </c>
      <c r="F5" s="2">
        <v>-61.8</v>
      </c>
      <c r="G5" s="2">
        <v>-67.599999999999994</v>
      </c>
      <c r="H5" s="2">
        <v>-65.2</v>
      </c>
      <c r="I5" s="2" t="s">
        <v>14</v>
      </c>
      <c r="J5" s="2">
        <v>-64.3</v>
      </c>
      <c r="K5" s="2">
        <v>-69.3</v>
      </c>
      <c r="L5" s="2">
        <v>-65.900000000000006</v>
      </c>
      <c r="M5" s="2">
        <v>-66.900000000000006</v>
      </c>
      <c r="N5" s="2">
        <v>-66.3</v>
      </c>
      <c r="O5" s="2">
        <v>-62.5</v>
      </c>
      <c r="P5" s="2">
        <v>-63</v>
      </c>
      <c r="Q5" s="2">
        <v>-64.599999999999994</v>
      </c>
      <c r="R5" s="2">
        <v>-65.3</v>
      </c>
      <c r="S5" s="2">
        <v>-65.099999999999994</v>
      </c>
      <c r="T5" s="2">
        <v>-60.3</v>
      </c>
      <c r="U5" s="2">
        <v>-68.400000000000006</v>
      </c>
      <c r="V5" s="2">
        <v>-63.5</v>
      </c>
      <c r="W5" s="2">
        <v>-66.3</v>
      </c>
      <c r="X5" s="2">
        <v>-67</v>
      </c>
      <c r="Y5" s="2">
        <v>-64.7</v>
      </c>
      <c r="Z5" s="2">
        <v>-62.2</v>
      </c>
      <c r="AA5" s="2">
        <v>-61.8</v>
      </c>
      <c r="AB5" s="2">
        <v>-66.7</v>
      </c>
      <c r="AC5" s="2">
        <v>-65.3</v>
      </c>
      <c r="AD5" s="2">
        <v>-63.5</v>
      </c>
      <c r="AE5" s="2">
        <v>-62.8</v>
      </c>
      <c r="AF5" s="2">
        <v>-62.2</v>
      </c>
      <c r="AG5" s="2">
        <v>-66.7</v>
      </c>
      <c r="AH5" s="2">
        <v>-64.400000000000006</v>
      </c>
      <c r="AI5" s="2">
        <v>-65.5</v>
      </c>
      <c r="AJ5" s="2">
        <v>-66.5</v>
      </c>
      <c r="AK5" s="2">
        <v>-61.8</v>
      </c>
      <c r="AL5" s="2">
        <v>-62.1</v>
      </c>
      <c r="AM5" s="2">
        <v>-65.8</v>
      </c>
      <c r="AN5" s="2">
        <v>-67</v>
      </c>
      <c r="AO5" s="2" t="s">
        <v>14</v>
      </c>
      <c r="AP5" s="2">
        <v>-65.599999999999994</v>
      </c>
      <c r="AQ5" s="2" t="s">
        <v>14</v>
      </c>
      <c r="AR5" s="2">
        <v>-64.400000000000006</v>
      </c>
      <c r="AS5" s="2">
        <v>-68.5</v>
      </c>
      <c r="AT5" s="2">
        <v>-70.400000000000006</v>
      </c>
      <c r="AU5" s="2">
        <v>-65.099999999999994</v>
      </c>
      <c r="AV5" s="2">
        <v>-63.1</v>
      </c>
      <c r="AW5" s="2">
        <v>-61.9</v>
      </c>
      <c r="AX5" s="2" t="s">
        <v>14</v>
      </c>
      <c r="AY5" s="2">
        <v>-62.4</v>
      </c>
      <c r="AZ5" s="2">
        <v>-65.8</v>
      </c>
      <c r="BA5" s="2">
        <v>-62.4</v>
      </c>
      <c r="BB5" s="2">
        <v>-61.9</v>
      </c>
      <c r="BC5" s="2">
        <v>-63.5</v>
      </c>
      <c r="BD5" s="2">
        <v>-67.599999999999994</v>
      </c>
      <c r="BE5" s="2">
        <v>-67.5</v>
      </c>
      <c r="BF5" s="2">
        <v>-61.3</v>
      </c>
      <c r="BG5" s="2">
        <v>-65.2</v>
      </c>
      <c r="BH5" s="2">
        <v>-64.099999999999994</v>
      </c>
      <c r="BI5" s="2">
        <v>-65.3</v>
      </c>
      <c r="BJ5" s="2">
        <v>-65.099999999999994</v>
      </c>
      <c r="BK5" s="2">
        <v>-66.2</v>
      </c>
      <c r="BL5" s="2">
        <v>-67.3</v>
      </c>
      <c r="BM5" s="2">
        <v>-66.2</v>
      </c>
      <c r="BN5" s="2">
        <v>-66.099999999999994</v>
      </c>
      <c r="BO5" s="2"/>
      <c r="BP5" s="2"/>
      <c r="BQ5" s="2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</row>
    <row r="6" spans="1:91" x14ac:dyDescent="0.25">
      <c r="A6" s="1" t="s">
        <v>4</v>
      </c>
      <c r="B6" s="11">
        <f t="shared" si="0"/>
        <v>-65.687719298245625</v>
      </c>
      <c r="C6" s="2">
        <f t="shared" si="1"/>
        <v>-65.662962962962979</v>
      </c>
      <c r="D6" s="4" t="s">
        <v>32</v>
      </c>
      <c r="E6" s="2">
        <v>-62.5</v>
      </c>
      <c r="F6" s="2">
        <v>-64.7</v>
      </c>
      <c r="G6" s="2">
        <v>-67.8</v>
      </c>
      <c r="H6" s="2">
        <v>-65.3</v>
      </c>
      <c r="I6" s="2" t="s">
        <v>14</v>
      </c>
      <c r="J6" s="2">
        <v>-66</v>
      </c>
      <c r="K6" s="2">
        <v>-68.8</v>
      </c>
      <c r="L6" s="2">
        <v>-64.099999999999994</v>
      </c>
      <c r="M6" s="2">
        <v>-67.2</v>
      </c>
      <c r="N6" s="2">
        <v>-69.2</v>
      </c>
      <c r="O6" s="2">
        <v>-65</v>
      </c>
      <c r="P6" s="2">
        <v>-66.8</v>
      </c>
      <c r="Q6" s="2">
        <v>-66.099999999999994</v>
      </c>
      <c r="R6" s="2">
        <v>-63.5</v>
      </c>
      <c r="S6" s="2">
        <v>-65.8</v>
      </c>
      <c r="T6" s="2">
        <v>-63.6</v>
      </c>
      <c r="U6" s="2">
        <v>-66.8</v>
      </c>
      <c r="V6" s="2">
        <v>-61.7</v>
      </c>
      <c r="W6" s="2">
        <v>-70.5</v>
      </c>
      <c r="X6" s="2">
        <v>-62.5</v>
      </c>
      <c r="Y6" s="2">
        <v>-64.5</v>
      </c>
      <c r="Z6" s="2">
        <v>-69.400000000000006</v>
      </c>
      <c r="AA6" s="2">
        <v>-65.3</v>
      </c>
      <c r="AB6" s="2">
        <v>-69.5</v>
      </c>
      <c r="AC6" s="2">
        <v>-63.7</v>
      </c>
      <c r="AD6" s="2">
        <v>-60.4</v>
      </c>
      <c r="AE6" s="2">
        <v>-61</v>
      </c>
      <c r="AF6" s="2">
        <v>-68.099999999999994</v>
      </c>
      <c r="AG6" s="2">
        <v>-66.7</v>
      </c>
      <c r="AH6" s="2">
        <v>-66.8</v>
      </c>
      <c r="AI6" s="2">
        <v>-63.4</v>
      </c>
      <c r="AJ6" s="2">
        <v>-68.900000000000006</v>
      </c>
      <c r="AK6" s="2">
        <v>-66.8</v>
      </c>
      <c r="AL6" s="2">
        <v>-68.3</v>
      </c>
      <c r="AM6" s="2">
        <v>-66.099999999999994</v>
      </c>
      <c r="AN6" s="2">
        <v>-68.3</v>
      </c>
      <c r="AO6" s="2" t="s">
        <v>14</v>
      </c>
      <c r="AP6" s="2">
        <v>-69.099999999999994</v>
      </c>
      <c r="AQ6" s="2" t="s">
        <v>14</v>
      </c>
      <c r="AR6" s="2">
        <v>-67.900000000000006</v>
      </c>
      <c r="AS6" s="2">
        <v>-65.5</v>
      </c>
      <c r="AT6" s="2">
        <v>-70.2</v>
      </c>
      <c r="AU6" s="2">
        <v>-68</v>
      </c>
      <c r="AV6" s="2">
        <v>-63.4</v>
      </c>
      <c r="AW6" s="2">
        <v>-59.4</v>
      </c>
      <c r="AX6" s="2" t="s">
        <v>14</v>
      </c>
      <c r="AY6" s="2">
        <v>-64.400000000000006</v>
      </c>
      <c r="AZ6" s="2">
        <v>-67.2</v>
      </c>
      <c r="BA6" s="2">
        <v>-66.3</v>
      </c>
      <c r="BB6" s="2">
        <v>-59.2</v>
      </c>
      <c r="BC6" s="2">
        <v>-66.7</v>
      </c>
      <c r="BD6" s="2">
        <v>-62.9</v>
      </c>
      <c r="BE6" s="2">
        <v>-64.7</v>
      </c>
      <c r="BF6" s="2">
        <v>-67.8</v>
      </c>
      <c r="BG6" s="2">
        <v>-67.599999999999994</v>
      </c>
      <c r="BH6" s="2">
        <v>-67.3</v>
      </c>
      <c r="BI6" s="2">
        <v>-62.4</v>
      </c>
      <c r="BJ6" s="2">
        <v>-70.400000000000006</v>
      </c>
      <c r="BK6" s="2">
        <v>-64.5</v>
      </c>
      <c r="BL6" s="2">
        <v>-64</v>
      </c>
      <c r="BM6" s="2">
        <v>-60.2</v>
      </c>
      <c r="BN6" s="2">
        <v>-68.5</v>
      </c>
      <c r="BO6" s="2"/>
      <c r="BP6" s="2"/>
      <c r="BQ6" s="2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</row>
    <row r="7" spans="1:91" x14ac:dyDescent="0.25">
      <c r="A7" s="1" t="s">
        <v>5</v>
      </c>
      <c r="B7" s="11">
        <f t="shared" si="0"/>
        <v>-65.422807017543889</v>
      </c>
      <c r="C7" s="2">
        <f t="shared" si="1"/>
        <v>-65.42962962962963</v>
      </c>
      <c r="D7" s="4" t="s">
        <v>32</v>
      </c>
      <c r="E7" s="2">
        <v>-67.900000000000006</v>
      </c>
      <c r="F7" s="2">
        <v>-66.3</v>
      </c>
      <c r="G7" s="2">
        <v>-70.7</v>
      </c>
      <c r="H7" s="2">
        <v>-60</v>
      </c>
      <c r="I7" s="2" t="s">
        <v>14</v>
      </c>
      <c r="J7" s="2">
        <v>-65</v>
      </c>
      <c r="K7" s="2">
        <v>-61.1</v>
      </c>
      <c r="L7" s="2">
        <v>-66.7</v>
      </c>
      <c r="M7" s="2">
        <v>-68.900000000000006</v>
      </c>
      <c r="N7" s="2">
        <v>-66.900000000000006</v>
      </c>
      <c r="O7" s="2">
        <v>-63.7</v>
      </c>
      <c r="P7" s="2">
        <v>-62.4</v>
      </c>
      <c r="Q7" s="2">
        <v>-62.7</v>
      </c>
      <c r="R7" s="2">
        <v>-65.599999999999994</v>
      </c>
      <c r="S7" s="2">
        <v>-66.400000000000006</v>
      </c>
      <c r="T7" s="2">
        <v>-64.599999999999994</v>
      </c>
      <c r="U7" s="2">
        <v>-62.9</v>
      </c>
      <c r="V7" s="2">
        <v>-66.5</v>
      </c>
      <c r="W7" s="2">
        <v>-64.7</v>
      </c>
      <c r="X7" s="2">
        <v>-64.5</v>
      </c>
      <c r="Y7" s="2">
        <v>-64.5</v>
      </c>
      <c r="Z7" s="2">
        <v>-69.400000000000006</v>
      </c>
      <c r="AA7" s="2">
        <v>-61.7</v>
      </c>
      <c r="AB7" s="2">
        <v>-66.400000000000006</v>
      </c>
      <c r="AC7" s="2">
        <v>-67.900000000000006</v>
      </c>
      <c r="AD7" s="2">
        <v>-61.9</v>
      </c>
      <c r="AE7" s="2">
        <v>-70.8</v>
      </c>
      <c r="AF7" s="2">
        <v>-66.599999999999994</v>
      </c>
      <c r="AG7" s="2">
        <v>-70.599999999999994</v>
      </c>
      <c r="AH7" s="2">
        <v>-59.7</v>
      </c>
      <c r="AI7" s="2">
        <v>-63.9</v>
      </c>
      <c r="AJ7" s="2">
        <v>-68.5</v>
      </c>
      <c r="AK7" s="2">
        <v>-65.5</v>
      </c>
      <c r="AL7" s="2">
        <v>-62.3</v>
      </c>
      <c r="AM7" s="2">
        <v>-63.4</v>
      </c>
      <c r="AN7" s="2">
        <v>-68.400000000000006</v>
      </c>
      <c r="AO7" s="2" t="s">
        <v>14</v>
      </c>
      <c r="AP7" s="2">
        <v>-67.599999999999994</v>
      </c>
      <c r="AQ7" s="2" t="s">
        <v>14</v>
      </c>
      <c r="AR7" s="2">
        <v>-64.099999999999994</v>
      </c>
      <c r="AS7" s="2">
        <v>-67.2</v>
      </c>
      <c r="AT7" s="2">
        <v>-64.599999999999994</v>
      </c>
      <c r="AU7" s="2">
        <v>-60</v>
      </c>
      <c r="AV7" s="2">
        <v>-66.900000000000006</v>
      </c>
      <c r="AW7" s="2">
        <v>-65.900000000000006</v>
      </c>
      <c r="AX7" s="2" t="s">
        <v>14</v>
      </c>
      <c r="AY7" s="2">
        <v>-65.8</v>
      </c>
      <c r="AZ7" s="2">
        <v>-63.9</v>
      </c>
      <c r="BA7" s="2">
        <v>-64.2</v>
      </c>
      <c r="BB7" s="2">
        <v>-59.3</v>
      </c>
      <c r="BC7" s="2">
        <v>-70.5</v>
      </c>
      <c r="BD7" s="2">
        <v>-61.8</v>
      </c>
      <c r="BE7" s="2">
        <v>-68.900000000000006</v>
      </c>
      <c r="BF7" s="2">
        <v>-68.7</v>
      </c>
      <c r="BG7" s="2">
        <v>-68.7</v>
      </c>
      <c r="BH7" s="2">
        <v>-61.8</v>
      </c>
      <c r="BI7" s="2">
        <v>-62.9</v>
      </c>
      <c r="BJ7" s="2">
        <v>-64.3</v>
      </c>
      <c r="BK7" s="2">
        <v>-70.7</v>
      </c>
      <c r="BL7" s="2">
        <v>-69.5</v>
      </c>
      <c r="BM7" s="2">
        <v>-62.8</v>
      </c>
      <c r="BN7" s="2">
        <v>-69.599999999999994</v>
      </c>
      <c r="BO7" s="2"/>
      <c r="BP7" s="2"/>
      <c r="BQ7" s="2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</row>
    <row r="8" spans="1:91" x14ac:dyDescent="0.25">
      <c r="A8" s="1" t="s">
        <v>6</v>
      </c>
      <c r="B8" s="11">
        <f t="shared" si="0"/>
        <v>-66.794736842105252</v>
      </c>
      <c r="C8" s="2">
        <f t="shared" si="1"/>
        <v>-66.455555555555563</v>
      </c>
      <c r="D8" s="4" t="s">
        <v>35</v>
      </c>
      <c r="E8" s="2">
        <v>-65.3</v>
      </c>
      <c r="F8" s="2">
        <v>-68.400000000000006</v>
      </c>
      <c r="G8" s="2">
        <v>-68.3</v>
      </c>
      <c r="H8" s="2">
        <v>-64.099999999999994</v>
      </c>
      <c r="I8" s="2" t="s">
        <v>14</v>
      </c>
      <c r="J8" s="2">
        <v>-63.9</v>
      </c>
      <c r="K8" s="2">
        <v>-66.599999999999994</v>
      </c>
      <c r="L8" s="2">
        <v>-69.3</v>
      </c>
      <c r="M8" s="2">
        <v>-67.3</v>
      </c>
      <c r="N8" s="2">
        <v>-67.3</v>
      </c>
      <c r="O8" s="2">
        <v>-71.2</v>
      </c>
      <c r="P8" s="2">
        <v>-69.3</v>
      </c>
      <c r="Q8" s="2">
        <v>-67.2</v>
      </c>
      <c r="R8" s="2">
        <v>-69.099999999999994</v>
      </c>
      <c r="S8" s="2">
        <v>-68.8</v>
      </c>
      <c r="T8" s="2">
        <v>-68.400000000000006</v>
      </c>
      <c r="U8" s="2">
        <v>-66.099999999999994</v>
      </c>
      <c r="V8" s="2">
        <v>-69.5</v>
      </c>
      <c r="W8" s="2">
        <v>-62.8</v>
      </c>
      <c r="X8" s="2">
        <v>-64</v>
      </c>
      <c r="Y8" s="2">
        <v>-63.2</v>
      </c>
      <c r="Z8" s="2">
        <v>-72.3</v>
      </c>
      <c r="AA8" s="2">
        <v>-64.599999999999994</v>
      </c>
      <c r="AB8" s="2">
        <v>-63</v>
      </c>
      <c r="AC8" s="2">
        <v>-63.2</v>
      </c>
      <c r="AD8" s="2">
        <v>-73.8</v>
      </c>
      <c r="AE8" s="2">
        <v>-65.5</v>
      </c>
      <c r="AF8" s="2">
        <v>-70.400000000000006</v>
      </c>
      <c r="AG8" s="2">
        <v>-68</v>
      </c>
      <c r="AH8" s="2">
        <v>-65.8</v>
      </c>
      <c r="AI8" s="2">
        <v>-70.599999999999994</v>
      </c>
      <c r="AJ8" s="2">
        <v>-67.3</v>
      </c>
      <c r="AK8" s="2">
        <v>-66.2</v>
      </c>
      <c r="AL8" s="2">
        <v>-58.6</v>
      </c>
      <c r="AM8" s="2">
        <v>-67.8</v>
      </c>
      <c r="AN8" s="2">
        <v>-70.599999999999994</v>
      </c>
      <c r="AO8" s="2" t="s">
        <v>14</v>
      </c>
      <c r="AP8" s="2">
        <v>-56.7</v>
      </c>
      <c r="AQ8" s="2" t="s">
        <v>14</v>
      </c>
      <c r="AR8" s="2">
        <v>-72.900000000000006</v>
      </c>
      <c r="AS8" s="2">
        <v>-66.7</v>
      </c>
      <c r="AT8" s="2">
        <v>-69.8</v>
      </c>
      <c r="AU8" s="2">
        <v>-66.7</v>
      </c>
      <c r="AV8" s="2">
        <v>-66.5</v>
      </c>
      <c r="AW8" s="2">
        <v>-64.900000000000006</v>
      </c>
      <c r="AX8" s="2" t="s">
        <v>14</v>
      </c>
      <c r="AY8" s="2">
        <v>-70.3</v>
      </c>
      <c r="AZ8" s="2">
        <v>-63.2</v>
      </c>
      <c r="BA8" s="2">
        <v>-67</v>
      </c>
      <c r="BB8" s="2">
        <v>-64.7</v>
      </c>
      <c r="BC8" s="2">
        <v>-65.2</v>
      </c>
      <c r="BD8" s="2">
        <v>-59.5</v>
      </c>
      <c r="BE8" s="2">
        <v>-69.400000000000006</v>
      </c>
      <c r="BF8" s="2">
        <v>-61.7</v>
      </c>
      <c r="BG8" s="2">
        <v>-69.8</v>
      </c>
      <c r="BH8" s="2">
        <v>-65.900000000000006</v>
      </c>
      <c r="BI8" s="2">
        <v>-70.400000000000006</v>
      </c>
      <c r="BJ8" s="2">
        <v>-66</v>
      </c>
      <c r="BK8" s="2">
        <v>-71.8</v>
      </c>
      <c r="BL8" s="2">
        <v>-65.400000000000006</v>
      </c>
      <c r="BM8" s="2">
        <v>-65</v>
      </c>
      <c r="BN8" s="2">
        <v>-64.5</v>
      </c>
      <c r="BO8" s="2"/>
      <c r="BP8" s="2"/>
      <c r="BQ8" s="2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</row>
    <row r="9" spans="1:91" x14ac:dyDescent="0.25">
      <c r="A9" s="1" t="s">
        <v>7</v>
      </c>
      <c r="B9" s="11">
        <f t="shared" si="0"/>
        <v>-67.65789473684211</v>
      </c>
      <c r="C9" s="2">
        <f t="shared" si="1"/>
        <v>-67.840740740740742</v>
      </c>
      <c r="D9" s="4" t="s">
        <v>34</v>
      </c>
      <c r="E9" s="2">
        <v>-71.7</v>
      </c>
      <c r="F9" s="2">
        <v>-69.5</v>
      </c>
      <c r="G9" s="2">
        <v>-70.900000000000006</v>
      </c>
      <c r="H9" s="2">
        <v>-67.099999999999994</v>
      </c>
      <c r="I9" s="2" t="s">
        <v>14</v>
      </c>
      <c r="J9" s="2">
        <v>-63.7</v>
      </c>
      <c r="K9" s="2">
        <v>-61.9</v>
      </c>
      <c r="L9" s="2">
        <v>-66.099999999999994</v>
      </c>
      <c r="M9" s="2">
        <v>-71.5</v>
      </c>
      <c r="N9" s="2">
        <v>-73</v>
      </c>
      <c r="O9" s="2">
        <v>-70.2</v>
      </c>
      <c r="P9" s="2">
        <v>-69.5</v>
      </c>
      <c r="Q9" s="2">
        <v>-70.099999999999994</v>
      </c>
      <c r="R9" s="2">
        <v>-66.7</v>
      </c>
      <c r="S9" s="2">
        <v>-61.5</v>
      </c>
      <c r="T9" s="2">
        <v>-71.5</v>
      </c>
      <c r="U9" s="2">
        <v>-68.3</v>
      </c>
      <c r="V9" s="2">
        <v>-73.2</v>
      </c>
      <c r="W9" s="2">
        <v>-65.400000000000006</v>
      </c>
      <c r="X9" s="2">
        <v>-67.3</v>
      </c>
      <c r="Y9" s="2">
        <v>-73.5</v>
      </c>
      <c r="Z9" s="2">
        <v>-68.3</v>
      </c>
      <c r="AA9" s="2">
        <v>-61.9</v>
      </c>
      <c r="AB9" s="2">
        <v>-60.7</v>
      </c>
      <c r="AC9" s="2">
        <v>-72.400000000000006</v>
      </c>
      <c r="AD9" s="2">
        <v>-67.099999999999994</v>
      </c>
      <c r="AE9" s="2">
        <v>-68.099999999999994</v>
      </c>
      <c r="AF9" s="2">
        <v>-66.3</v>
      </c>
      <c r="AG9" s="2">
        <v>-69.3</v>
      </c>
      <c r="AH9" s="2">
        <v>-75.400000000000006</v>
      </c>
      <c r="AI9" s="2">
        <v>-66.7</v>
      </c>
      <c r="AJ9" s="2">
        <v>-64.7</v>
      </c>
      <c r="AK9" s="2">
        <v>-69.400000000000006</v>
      </c>
      <c r="AL9" s="2">
        <v>-67.5</v>
      </c>
      <c r="AM9" s="2">
        <v>-63.3</v>
      </c>
      <c r="AN9" s="2">
        <v>-70.7</v>
      </c>
      <c r="AO9" s="2" t="s">
        <v>14</v>
      </c>
      <c r="AP9" s="2">
        <v>-67.7</v>
      </c>
      <c r="AQ9" s="2" t="s">
        <v>14</v>
      </c>
      <c r="AR9" s="2">
        <v>-71.5</v>
      </c>
      <c r="AS9" s="2">
        <v>-67.099999999999994</v>
      </c>
      <c r="AT9" s="2">
        <v>-67.8</v>
      </c>
      <c r="AU9" s="2">
        <v>-66.8</v>
      </c>
      <c r="AV9" s="2">
        <v>-69.099999999999994</v>
      </c>
      <c r="AW9" s="2">
        <v>-71.599999999999994</v>
      </c>
      <c r="AX9" s="2" t="s">
        <v>14</v>
      </c>
      <c r="AY9" s="2">
        <v>-62.4</v>
      </c>
      <c r="AZ9" s="2">
        <v>-68.099999999999994</v>
      </c>
      <c r="BA9" s="2">
        <v>-65.5</v>
      </c>
      <c r="BB9" s="2">
        <v>-63.8</v>
      </c>
      <c r="BC9" s="2">
        <v>-69.900000000000006</v>
      </c>
      <c r="BD9" s="2">
        <v>-67.900000000000006</v>
      </c>
      <c r="BE9" s="2">
        <v>-70.900000000000006</v>
      </c>
      <c r="BF9" s="2">
        <v>-60.6</v>
      </c>
      <c r="BG9" s="2">
        <v>-70.900000000000006</v>
      </c>
      <c r="BH9" s="2">
        <v>-62.9</v>
      </c>
      <c r="BI9" s="2">
        <v>-65.099999999999994</v>
      </c>
      <c r="BJ9" s="2">
        <v>-70.099999999999994</v>
      </c>
      <c r="BK9" s="2">
        <v>-63.2</v>
      </c>
      <c r="BL9" s="2">
        <v>-65.599999999999994</v>
      </c>
      <c r="BM9" s="2">
        <v>-63.6</v>
      </c>
      <c r="BN9" s="2">
        <v>-65</v>
      </c>
      <c r="BO9" s="2"/>
      <c r="BP9" s="2"/>
      <c r="BQ9" s="2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</row>
    <row r="10" spans="1:91" x14ac:dyDescent="0.25">
      <c r="A10" s="1" t="s">
        <v>8</v>
      </c>
      <c r="B10" s="11">
        <f t="shared" si="0"/>
        <v>-65.92280701754386</v>
      </c>
      <c r="C10" s="2">
        <f t="shared" si="1"/>
        <v>-66.01111111111112</v>
      </c>
      <c r="D10" s="4" t="s">
        <v>34</v>
      </c>
      <c r="E10" s="2">
        <v>-66.099999999999994</v>
      </c>
      <c r="F10" s="2">
        <v>-68.400000000000006</v>
      </c>
      <c r="G10" s="2">
        <v>-66.5</v>
      </c>
      <c r="H10" s="2">
        <v>-62.6</v>
      </c>
      <c r="I10" s="2" t="s">
        <v>14</v>
      </c>
      <c r="J10" s="2">
        <v>-57.5</v>
      </c>
      <c r="K10" s="2">
        <v>-70.400000000000006</v>
      </c>
      <c r="L10" s="2">
        <v>-66.900000000000006</v>
      </c>
      <c r="M10" s="2">
        <v>-67.8</v>
      </c>
      <c r="N10" s="2">
        <v>-64.599999999999994</v>
      </c>
      <c r="O10" s="2">
        <v>-71.5</v>
      </c>
      <c r="P10" s="2">
        <v>-69.8</v>
      </c>
      <c r="Q10" s="2">
        <v>-64.099999999999994</v>
      </c>
      <c r="R10" s="2">
        <v>-63.3</v>
      </c>
      <c r="S10" s="2">
        <v>-62.5</v>
      </c>
      <c r="T10" s="2">
        <v>-62.7</v>
      </c>
      <c r="U10" s="2">
        <v>-68.7</v>
      </c>
      <c r="V10" s="2">
        <v>-69.900000000000006</v>
      </c>
      <c r="W10" s="2">
        <v>-68.099999999999994</v>
      </c>
      <c r="X10" s="2">
        <v>-71.099999999999994</v>
      </c>
      <c r="Y10" s="2">
        <v>-64.3</v>
      </c>
      <c r="Z10" s="2">
        <v>-67.7</v>
      </c>
      <c r="AA10" s="2">
        <v>-62.9</v>
      </c>
      <c r="AB10" s="2">
        <v>-61.4</v>
      </c>
      <c r="AC10" s="2">
        <v>-71.3</v>
      </c>
      <c r="AD10" s="2">
        <v>-60.8</v>
      </c>
      <c r="AE10" s="2">
        <v>-63.1</v>
      </c>
      <c r="AF10" s="2">
        <v>-66.599999999999994</v>
      </c>
      <c r="AG10" s="2">
        <v>-66.3</v>
      </c>
      <c r="AH10" s="2">
        <v>-67</v>
      </c>
      <c r="AI10" s="2">
        <v>-65.8</v>
      </c>
      <c r="AJ10" s="2">
        <v>-61.2</v>
      </c>
      <c r="AK10" s="2">
        <v>-66</v>
      </c>
      <c r="AL10" s="2">
        <v>-67.8</v>
      </c>
      <c r="AM10" s="2">
        <v>-67.599999999999994</v>
      </c>
      <c r="AN10" s="2">
        <v>-68.400000000000006</v>
      </c>
      <c r="AO10" s="2" t="s">
        <v>14</v>
      </c>
      <c r="AP10" s="2">
        <v>-68.7</v>
      </c>
      <c r="AQ10" s="2" t="s">
        <v>14</v>
      </c>
      <c r="AR10" s="2">
        <v>-65.900000000000006</v>
      </c>
      <c r="AS10" s="2">
        <v>-71.8</v>
      </c>
      <c r="AT10" s="2">
        <v>-67.900000000000006</v>
      </c>
      <c r="AU10" s="2">
        <v>-66.2</v>
      </c>
      <c r="AV10" s="2">
        <v>-65.7</v>
      </c>
      <c r="AW10" s="2">
        <v>-67.8</v>
      </c>
      <c r="AX10" s="2" t="s">
        <v>14</v>
      </c>
      <c r="AY10" s="2">
        <v>-65.900000000000006</v>
      </c>
      <c r="AZ10" s="2">
        <v>-63.4</v>
      </c>
      <c r="BA10" s="2">
        <v>-64.400000000000006</v>
      </c>
      <c r="BB10" s="2">
        <v>-64</v>
      </c>
      <c r="BC10" s="2">
        <v>-67.8</v>
      </c>
      <c r="BD10" s="2">
        <v>-64.2</v>
      </c>
      <c r="BE10" s="2">
        <v>-65.3</v>
      </c>
      <c r="BF10" s="2">
        <v>-63.9</v>
      </c>
      <c r="BG10" s="2">
        <v>-70</v>
      </c>
      <c r="BH10" s="2">
        <v>-59.7</v>
      </c>
      <c r="BI10" s="2">
        <v>-62.1</v>
      </c>
      <c r="BJ10" s="2">
        <v>-66.400000000000006</v>
      </c>
      <c r="BK10" s="2">
        <v>-65.7</v>
      </c>
      <c r="BL10" s="2">
        <v>-66.400000000000006</v>
      </c>
      <c r="BM10" s="2">
        <v>-63.7</v>
      </c>
      <c r="BN10" s="2">
        <v>-64.8</v>
      </c>
      <c r="BO10" s="2"/>
      <c r="BP10" s="2"/>
      <c r="BQ10" s="2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</row>
    <row r="11" spans="1:91" x14ac:dyDescent="0.25">
      <c r="A11" s="1" t="s">
        <v>9</v>
      </c>
      <c r="B11" s="11">
        <f t="shared" si="0"/>
        <v>-56.808771929824566</v>
      </c>
      <c r="C11" s="2">
        <f t="shared" si="1"/>
        <v>-57.303703703703704</v>
      </c>
      <c r="D11" s="4" t="s">
        <v>40</v>
      </c>
      <c r="E11" s="2">
        <v>-58.6</v>
      </c>
      <c r="F11" s="2">
        <v>-57.6</v>
      </c>
      <c r="G11" s="2">
        <v>-58.6</v>
      </c>
      <c r="H11" s="2">
        <v>-54.8</v>
      </c>
      <c r="I11" s="2" t="s">
        <v>14</v>
      </c>
      <c r="J11" s="2">
        <v>-58</v>
      </c>
      <c r="K11" s="2">
        <v>-58.2</v>
      </c>
      <c r="L11" s="2">
        <v>-56.8</v>
      </c>
      <c r="M11" s="2">
        <v>-56.8</v>
      </c>
      <c r="N11" s="2">
        <v>-57.1</v>
      </c>
      <c r="O11" s="2">
        <v>-53.5</v>
      </c>
      <c r="P11" s="2">
        <v>-55.5</v>
      </c>
      <c r="Q11" s="2">
        <v>-55.5</v>
      </c>
      <c r="R11" s="2">
        <v>-56.2</v>
      </c>
      <c r="S11" s="2">
        <v>-56.4</v>
      </c>
      <c r="T11" s="2">
        <v>-56</v>
      </c>
      <c r="U11" s="2">
        <v>-55.2</v>
      </c>
      <c r="V11" s="2">
        <v>-56.1</v>
      </c>
      <c r="W11" s="2">
        <v>-57.4</v>
      </c>
      <c r="X11" s="2">
        <v>-59.2</v>
      </c>
      <c r="Y11" s="2">
        <v>-58.7</v>
      </c>
      <c r="Z11" s="2">
        <v>-61.2</v>
      </c>
      <c r="AA11" s="2">
        <v>-58</v>
      </c>
      <c r="AB11" s="2">
        <v>-58.8</v>
      </c>
      <c r="AC11" s="2">
        <v>-57.3</v>
      </c>
      <c r="AD11" s="2">
        <v>-57.4</v>
      </c>
      <c r="AE11" s="2">
        <v>-58</v>
      </c>
      <c r="AF11" s="2">
        <v>-58.3</v>
      </c>
      <c r="AG11" s="2">
        <v>-56.9</v>
      </c>
      <c r="AH11" s="2">
        <v>-56.2</v>
      </c>
      <c r="AI11" s="2">
        <v>-55.3</v>
      </c>
      <c r="AJ11" s="2">
        <v>-54.3</v>
      </c>
      <c r="AK11" s="2">
        <v>-56</v>
      </c>
      <c r="AL11" s="2">
        <v>-58.9</v>
      </c>
      <c r="AM11" s="2">
        <v>-58.2</v>
      </c>
      <c r="AN11" s="2">
        <v>-55.9</v>
      </c>
      <c r="AO11" s="2" t="s">
        <v>14</v>
      </c>
      <c r="AP11" s="2">
        <v>-57.6</v>
      </c>
      <c r="AQ11" s="2" t="s">
        <v>14</v>
      </c>
      <c r="AR11" s="2">
        <v>-58</v>
      </c>
      <c r="AS11" s="2">
        <v>-60.3</v>
      </c>
      <c r="AT11" s="2">
        <v>-58.7</v>
      </c>
      <c r="AU11" s="2">
        <v>-61.3</v>
      </c>
      <c r="AV11" s="2">
        <v>-56.4</v>
      </c>
      <c r="AW11" s="2">
        <v>-55.7</v>
      </c>
      <c r="AX11" s="2" t="s">
        <v>14</v>
      </c>
      <c r="AY11" s="2">
        <v>-56.7</v>
      </c>
      <c r="AZ11" s="2">
        <v>-54.8</v>
      </c>
      <c r="BA11" s="2">
        <v>-57.2</v>
      </c>
      <c r="BB11" s="2">
        <v>-55.5</v>
      </c>
      <c r="BC11" s="2">
        <v>-58.3</v>
      </c>
      <c r="BD11" s="2">
        <v>-57.1</v>
      </c>
      <c r="BE11" s="2">
        <v>-58.1</v>
      </c>
      <c r="BF11" s="2">
        <v>-55.5</v>
      </c>
      <c r="BG11" s="2">
        <v>-54.7</v>
      </c>
      <c r="BH11" s="2">
        <v>-55.4</v>
      </c>
      <c r="BI11" s="2">
        <v>-54.4</v>
      </c>
      <c r="BJ11" s="2">
        <v>-52.8</v>
      </c>
      <c r="BK11" s="2">
        <v>-57.6</v>
      </c>
      <c r="BL11" s="2">
        <v>-51.2</v>
      </c>
      <c r="BM11" s="2">
        <v>-53.9</v>
      </c>
      <c r="BN11" s="2">
        <v>-53.6</v>
      </c>
      <c r="BO11" s="2"/>
      <c r="BP11" s="2"/>
      <c r="BQ11" s="2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</row>
    <row r="12" spans="1:91" x14ac:dyDescent="0.25">
      <c r="A12" s="1" t="s">
        <v>10</v>
      </c>
      <c r="B12" s="11">
        <f t="shared" si="0"/>
        <v>-42.456140350877192</v>
      </c>
      <c r="C12" s="2">
        <f t="shared" si="1"/>
        <v>-42.448148148148157</v>
      </c>
      <c r="D12" s="4" t="s">
        <v>33</v>
      </c>
      <c r="E12" s="2">
        <v>-43.2</v>
      </c>
      <c r="F12" s="2">
        <v>-44.5</v>
      </c>
      <c r="G12" s="2">
        <v>-44.8</v>
      </c>
      <c r="H12" s="2">
        <v>-43.4</v>
      </c>
      <c r="I12" s="2" t="s">
        <v>14</v>
      </c>
      <c r="J12" s="2">
        <v>-45.2</v>
      </c>
      <c r="K12" s="2">
        <v>-42.3</v>
      </c>
      <c r="L12" s="2">
        <v>-44</v>
      </c>
      <c r="M12" s="2">
        <v>-42.9</v>
      </c>
      <c r="N12" s="2">
        <v>-41.3</v>
      </c>
      <c r="O12" s="2">
        <v>-42.5</v>
      </c>
      <c r="P12" s="2">
        <v>-43.7</v>
      </c>
      <c r="Q12" s="2">
        <v>-44.4</v>
      </c>
      <c r="R12" s="2">
        <v>-43.4</v>
      </c>
      <c r="S12" s="2">
        <v>-43.8</v>
      </c>
      <c r="T12" s="2">
        <v>-40.5</v>
      </c>
      <c r="U12" s="2">
        <v>-41.9</v>
      </c>
      <c r="V12" s="2">
        <v>-42</v>
      </c>
      <c r="W12" s="2">
        <v>-42.4</v>
      </c>
      <c r="X12" s="2">
        <v>-45.2</v>
      </c>
      <c r="Y12" s="2">
        <v>-41.9</v>
      </c>
      <c r="Z12" s="2">
        <v>-43.9</v>
      </c>
      <c r="AA12" s="2">
        <v>-42.5</v>
      </c>
      <c r="AB12" s="2">
        <v>-44.2</v>
      </c>
      <c r="AC12" s="2">
        <v>-38.799999999999997</v>
      </c>
      <c r="AD12" s="2">
        <v>-45.4</v>
      </c>
      <c r="AE12" s="2">
        <v>-41.8</v>
      </c>
      <c r="AF12" s="2">
        <v>-44.7</v>
      </c>
      <c r="AG12" s="2">
        <v>-43</v>
      </c>
      <c r="AH12" s="2">
        <v>-45</v>
      </c>
      <c r="AI12" s="2">
        <v>-43.2</v>
      </c>
      <c r="AJ12" s="2">
        <v>-42.6</v>
      </c>
      <c r="AK12" s="2">
        <v>-41.2</v>
      </c>
      <c r="AL12" s="2">
        <v>-42.9</v>
      </c>
      <c r="AM12" s="2">
        <v>-42.1</v>
      </c>
      <c r="AN12" s="2">
        <v>-42.5</v>
      </c>
      <c r="AO12" s="2" t="s">
        <v>14</v>
      </c>
      <c r="AP12" s="2">
        <v>-42.8</v>
      </c>
      <c r="AQ12" s="2" t="s">
        <v>14</v>
      </c>
      <c r="AR12" s="2">
        <v>-39.700000000000003</v>
      </c>
      <c r="AS12" s="2">
        <v>-42.6</v>
      </c>
      <c r="AT12" s="2">
        <v>-43.2</v>
      </c>
      <c r="AU12" s="2">
        <v>-40.799999999999997</v>
      </c>
      <c r="AV12" s="2">
        <v>-40.6</v>
      </c>
      <c r="AW12" s="2">
        <v>-43.8</v>
      </c>
      <c r="AX12" s="2" t="s">
        <v>14</v>
      </c>
      <c r="AY12" s="2">
        <v>-42.1</v>
      </c>
      <c r="AZ12" s="2">
        <v>-42.3</v>
      </c>
      <c r="BA12" s="2">
        <v>-43.2</v>
      </c>
      <c r="BB12" s="2">
        <v>-42.5</v>
      </c>
      <c r="BC12" s="2">
        <v>-40.4</v>
      </c>
      <c r="BD12" s="2">
        <v>-40.799999999999997</v>
      </c>
      <c r="BE12" s="2">
        <v>-43.9</v>
      </c>
      <c r="BF12" s="2">
        <v>-40.700000000000003</v>
      </c>
      <c r="BG12" s="2">
        <v>-40.9</v>
      </c>
      <c r="BH12" s="2">
        <v>-39.799999999999997</v>
      </c>
      <c r="BI12" s="2">
        <v>-40.299999999999997</v>
      </c>
      <c r="BJ12" s="2">
        <v>-40.1</v>
      </c>
      <c r="BK12" s="2">
        <v>-40</v>
      </c>
      <c r="BL12" s="2">
        <v>-40.200000000000003</v>
      </c>
      <c r="BM12" s="2">
        <v>-42.2</v>
      </c>
      <c r="BN12" s="2">
        <v>-41</v>
      </c>
      <c r="BO12" s="2"/>
      <c r="BP12" s="2"/>
      <c r="BQ12" s="2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</row>
    <row r="13" spans="1:91" s="14" customFormat="1" ht="15.75" thickBot="1" x14ac:dyDescent="0.3">
      <c r="A13" s="13" t="s">
        <v>11</v>
      </c>
      <c r="B13" s="30">
        <f t="shared" si="0"/>
        <v>-31.684210526315791</v>
      </c>
      <c r="C13" s="15">
        <f t="shared" si="1"/>
        <v>-31.544444444444448</v>
      </c>
      <c r="D13" s="16" t="s">
        <v>37</v>
      </c>
      <c r="E13" s="15">
        <v>-33.200000000000003</v>
      </c>
      <c r="F13" s="15">
        <v>-32.1</v>
      </c>
      <c r="G13" s="15">
        <v>-33.200000000000003</v>
      </c>
      <c r="H13" s="15">
        <v>-34</v>
      </c>
      <c r="I13" s="15" t="s">
        <v>14</v>
      </c>
      <c r="J13" s="15">
        <v>-33.4</v>
      </c>
      <c r="K13" s="15">
        <v>-32.4</v>
      </c>
      <c r="L13" s="15">
        <v>-33.299999999999997</v>
      </c>
      <c r="M13" s="15">
        <v>-31.6</v>
      </c>
      <c r="N13" s="15">
        <v>-31.1</v>
      </c>
      <c r="O13" s="15">
        <v>-33</v>
      </c>
      <c r="P13" s="15">
        <v>-32.5</v>
      </c>
      <c r="Q13" s="15">
        <v>-32.1</v>
      </c>
      <c r="R13" s="15">
        <v>-30.6</v>
      </c>
      <c r="S13" s="15">
        <v>-33.6</v>
      </c>
      <c r="T13" s="15">
        <v>-33.799999999999997</v>
      </c>
      <c r="U13" s="15">
        <v>-31.9</v>
      </c>
      <c r="V13" s="15">
        <v>-33.1</v>
      </c>
      <c r="W13" s="15">
        <v>-28.9</v>
      </c>
      <c r="X13" s="15">
        <v>-31.5</v>
      </c>
      <c r="Y13" s="15">
        <v>-29.9</v>
      </c>
      <c r="Z13" s="15">
        <v>-31</v>
      </c>
      <c r="AA13" s="15">
        <v>-31.7</v>
      </c>
      <c r="AB13" s="15">
        <v>-31.5</v>
      </c>
      <c r="AC13" s="15">
        <v>-31.2</v>
      </c>
      <c r="AD13" s="15">
        <v>-33.200000000000003</v>
      </c>
      <c r="AE13" s="15">
        <v>-30.4</v>
      </c>
      <c r="AF13" s="15">
        <v>-32.4</v>
      </c>
      <c r="AG13" s="15">
        <v>-32</v>
      </c>
      <c r="AH13" s="15">
        <v>-32.5</v>
      </c>
      <c r="AI13" s="15">
        <v>-33.6</v>
      </c>
      <c r="AJ13" s="15">
        <v>-28</v>
      </c>
      <c r="AK13" s="15">
        <v>-28.8</v>
      </c>
      <c r="AL13" s="15">
        <v>-30.4</v>
      </c>
      <c r="AM13" s="15">
        <v>-33.1</v>
      </c>
      <c r="AN13" s="15">
        <v>-33</v>
      </c>
      <c r="AO13" s="15" t="s">
        <v>14</v>
      </c>
      <c r="AP13" s="15">
        <v>-31.9</v>
      </c>
      <c r="AQ13" s="15" t="s">
        <v>14</v>
      </c>
      <c r="AR13" s="15">
        <v>-30.4</v>
      </c>
      <c r="AS13" s="15">
        <v>-31.5</v>
      </c>
      <c r="AT13" s="15">
        <v>-35.1</v>
      </c>
      <c r="AU13" s="15">
        <v>-30.6</v>
      </c>
      <c r="AV13" s="15">
        <v>-30.5</v>
      </c>
      <c r="AW13" s="15">
        <v>-34</v>
      </c>
      <c r="AX13" s="15" t="s">
        <v>14</v>
      </c>
      <c r="AY13" s="15">
        <v>-29.6</v>
      </c>
      <c r="AZ13" s="15">
        <v>-29.2</v>
      </c>
      <c r="BA13" s="15">
        <v>-32.6</v>
      </c>
      <c r="BB13" s="15">
        <v>-32.700000000000003</v>
      </c>
      <c r="BC13" s="15">
        <v>-30.9</v>
      </c>
      <c r="BD13" s="15">
        <v>-31.8</v>
      </c>
      <c r="BE13" s="15">
        <v>-30.8</v>
      </c>
      <c r="BF13" s="15">
        <v>-30.7</v>
      </c>
      <c r="BG13" s="15">
        <v>-29.8</v>
      </c>
      <c r="BH13" s="15">
        <v>-30.6</v>
      </c>
      <c r="BI13" s="15">
        <v>-32.299999999999997</v>
      </c>
      <c r="BJ13" s="15">
        <v>-30.3</v>
      </c>
      <c r="BK13" s="15">
        <v>-31.5</v>
      </c>
      <c r="BL13" s="15">
        <v>-32.4</v>
      </c>
      <c r="BM13" s="15">
        <v>-28.8</v>
      </c>
      <c r="BN13" s="15"/>
      <c r="BO13" s="15"/>
      <c r="BP13" s="15"/>
      <c r="BQ13" s="15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</row>
    <row r="14" spans="1:91" s="29" customFormat="1" x14ac:dyDescent="0.25">
      <c r="A14" s="25" t="s">
        <v>12</v>
      </c>
      <c r="B14" s="26">
        <f t="shared" si="0"/>
        <v>-55.223054226475263</v>
      </c>
      <c r="C14" s="27">
        <f t="shared" si="1"/>
        <v>-55.256975308641991</v>
      </c>
      <c r="D14" s="28" t="s">
        <v>34</v>
      </c>
      <c r="E14" s="2">
        <f>AVERAGE(E2:E13)</f>
        <v>-55.400000000000013</v>
      </c>
      <c r="F14" s="2">
        <f t="shared" ref="F14:BN14" si="2">AVERAGE(F2:F13)</f>
        <v>-55.35</v>
      </c>
      <c r="G14" s="2">
        <f t="shared" si="2"/>
        <v>-57.274999999999999</v>
      </c>
      <c r="H14" s="2">
        <f t="shared" si="2"/>
        <v>-54.175000000000004</v>
      </c>
      <c r="I14" s="2" t="s">
        <v>14</v>
      </c>
      <c r="J14" s="2">
        <f t="shared" si="2"/>
        <v>-56.509090909090908</v>
      </c>
      <c r="K14" s="2">
        <f t="shared" si="2"/>
        <v>-55.9</v>
      </c>
      <c r="L14" s="2">
        <f t="shared" si="2"/>
        <v>-55.724999999999994</v>
      </c>
      <c r="M14" s="2">
        <f t="shared" si="2"/>
        <v>-56.108333333333327</v>
      </c>
      <c r="N14" s="2">
        <f t="shared" si="2"/>
        <v>-55.641666666666659</v>
      </c>
      <c r="O14" s="2">
        <f t="shared" si="2"/>
        <v>-55.741666666666667</v>
      </c>
      <c r="P14" s="2">
        <f t="shared" si="2"/>
        <v>-55.725000000000001</v>
      </c>
      <c r="Q14" s="2">
        <f t="shared" si="2"/>
        <v>-54.866666666666667</v>
      </c>
      <c r="R14" s="2">
        <f t="shared" si="2"/>
        <v>-54.458333333333343</v>
      </c>
      <c r="S14" s="2">
        <f t="shared" si="2"/>
        <v>-54.79999999999999</v>
      </c>
      <c r="T14" s="2">
        <f t="shared" si="2"/>
        <v>-54.908333333333331</v>
      </c>
      <c r="U14" s="2">
        <f t="shared" si="2"/>
        <v>-55.68333333333333</v>
      </c>
      <c r="V14" s="2">
        <f t="shared" si="2"/>
        <v>-55.758333333333333</v>
      </c>
      <c r="W14" s="2">
        <f t="shared" si="2"/>
        <v>-55.033333333333331</v>
      </c>
      <c r="X14" s="2">
        <f t="shared" si="2"/>
        <v>-55.241666666666674</v>
      </c>
      <c r="Y14" s="2">
        <f t="shared" si="2"/>
        <v>-55.166666666666664</v>
      </c>
      <c r="Z14" s="2">
        <f t="shared" si="2"/>
        <v>-56.975000000000001</v>
      </c>
      <c r="AA14" s="2">
        <f t="shared" si="2"/>
        <v>-53.18333333333333</v>
      </c>
      <c r="AB14" s="2">
        <f t="shared" si="2"/>
        <v>-54.741666666666667</v>
      </c>
      <c r="AC14" s="2">
        <f t="shared" si="2"/>
        <v>-56.008333333333326</v>
      </c>
      <c r="AD14" s="2">
        <f t="shared" si="2"/>
        <v>-54.79999999999999</v>
      </c>
      <c r="AE14" s="2">
        <f t="shared" si="2"/>
        <v>-54.849999999999994</v>
      </c>
      <c r="AF14" s="2">
        <f t="shared" si="2"/>
        <v>-56.099999999999994</v>
      </c>
      <c r="AG14" s="2">
        <f t="shared" si="2"/>
        <v>-55.733333333333327</v>
      </c>
      <c r="AH14" s="2">
        <f t="shared" si="2"/>
        <v>-55.550000000000004</v>
      </c>
      <c r="AI14" s="2">
        <f t="shared" si="2"/>
        <v>-55.141666666666659</v>
      </c>
      <c r="AJ14" s="2">
        <f t="shared" si="2"/>
        <v>-54.866666666666667</v>
      </c>
      <c r="AK14" s="2">
        <f t="shared" si="2"/>
        <v>-54.641666666666673</v>
      </c>
      <c r="AL14" s="2">
        <f t="shared" si="2"/>
        <v>-54.191666666666663</v>
      </c>
      <c r="AM14" s="2">
        <f t="shared" si="2"/>
        <v>-54.883333333333347</v>
      </c>
      <c r="AN14" s="2">
        <f t="shared" si="2"/>
        <v>-56.366666666666667</v>
      </c>
      <c r="AO14" s="2" t="s">
        <v>14</v>
      </c>
      <c r="AP14" s="2">
        <f t="shared" si="2"/>
        <v>-55.216666666666661</v>
      </c>
      <c r="AQ14" s="2" t="s">
        <v>14</v>
      </c>
      <c r="AR14" s="2">
        <f t="shared" si="2"/>
        <v>-55.941666666666663</v>
      </c>
      <c r="AS14" s="2">
        <f t="shared" si="2"/>
        <v>-56.591666666666661</v>
      </c>
      <c r="AT14" s="2">
        <f t="shared" si="2"/>
        <v>-56.875000000000007</v>
      </c>
      <c r="AU14" s="2">
        <f t="shared" si="2"/>
        <v>-55.42499999999999</v>
      </c>
      <c r="AV14" s="2">
        <f t="shared" si="2"/>
        <v>-54.608333333333341</v>
      </c>
      <c r="AW14" s="2">
        <f t="shared" si="2"/>
        <v>-54.716666666666669</v>
      </c>
      <c r="AX14" s="2" t="s">
        <v>14</v>
      </c>
      <c r="AY14" s="2">
        <f t="shared" si="2"/>
        <v>-57.679999999999993</v>
      </c>
      <c r="AZ14" s="2">
        <f t="shared" si="2"/>
        <v>-54.149999999999984</v>
      </c>
      <c r="BA14" s="2">
        <f t="shared" si="2"/>
        <v>-54.82500000000001</v>
      </c>
      <c r="BB14" s="2">
        <f t="shared" si="2"/>
        <v>-53.183333333333337</v>
      </c>
      <c r="BC14" s="2">
        <f t="shared" si="2"/>
        <v>-55.558333333333316</v>
      </c>
      <c r="BD14" s="2">
        <f t="shared" si="2"/>
        <v>-53.541666666666664</v>
      </c>
      <c r="BE14" s="2">
        <f t="shared" si="2"/>
        <v>-55.749999999999993</v>
      </c>
      <c r="BF14" s="2">
        <f t="shared" si="2"/>
        <v>-53.458333333333343</v>
      </c>
      <c r="BG14" s="2">
        <f t="shared" si="2"/>
        <v>-56.125</v>
      </c>
      <c r="BH14" s="2">
        <f t="shared" si="2"/>
        <v>-53.983333333333327</v>
      </c>
      <c r="BI14" s="2">
        <f t="shared" si="2"/>
        <v>-54.083333333333321</v>
      </c>
      <c r="BJ14" s="2">
        <f t="shared" si="2"/>
        <v>-54.93333333333333</v>
      </c>
      <c r="BK14" s="2">
        <f t="shared" si="2"/>
        <v>-55.725000000000001</v>
      </c>
      <c r="BL14" s="2">
        <f t="shared" si="2"/>
        <v>-54.6</v>
      </c>
      <c r="BM14" s="2">
        <f t="shared" si="2"/>
        <v>-53.241666666666667</v>
      </c>
      <c r="BN14" s="2"/>
      <c r="BO14" s="27"/>
      <c r="BP14" s="27"/>
      <c r="BQ14" s="27"/>
      <c r="BR14" s="27"/>
      <c r="BS14" s="27"/>
    </row>
    <row r="15" spans="1:91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91" s="17" customFormat="1" ht="30" customHeight="1" thickBot="1" x14ac:dyDescent="0.3">
      <c r="A16" s="17" t="s">
        <v>17</v>
      </c>
      <c r="B16" s="18" t="s">
        <v>98</v>
      </c>
      <c r="C16" s="18" t="s">
        <v>13</v>
      </c>
      <c r="D16" s="18" t="s">
        <v>15</v>
      </c>
      <c r="E16" s="17">
        <v>1958</v>
      </c>
      <c r="F16" s="17">
        <v>1959</v>
      </c>
      <c r="G16" s="17">
        <v>1960</v>
      </c>
      <c r="H16" s="17">
        <v>1961</v>
      </c>
      <c r="I16" s="17">
        <v>1962</v>
      </c>
      <c r="J16" s="17">
        <v>1963</v>
      </c>
      <c r="K16" s="17">
        <v>1964</v>
      </c>
      <c r="L16" s="17">
        <v>1965</v>
      </c>
      <c r="M16" s="17">
        <v>1966</v>
      </c>
      <c r="N16" s="17">
        <v>1967</v>
      </c>
      <c r="O16" s="17">
        <v>1968</v>
      </c>
      <c r="P16" s="17">
        <v>1969</v>
      </c>
      <c r="Q16" s="17">
        <v>1970</v>
      </c>
      <c r="R16" s="17">
        <v>1971</v>
      </c>
      <c r="S16" s="17">
        <v>1972</v>
      </c>
      <c r="T16" s="17">
        <v>1973</v>
      </c>
      <c r="U16" s="17">
        <v>1974</v>
      </c>
      <c r="V16" s="17">
        <v>1975</v>
      </c>
      <c r="W16" s="17">
        <v>1976</v>
      </c>
      <c r="X16" s="17">
        <v>1977</v>
      </c>
      <c r="Y16" s="17">
        <v>1978</v>
      </c>
      <c r="Z16" s="17">
        <v>1979</v>
      </c>
      <c r="AA16" s="17">
        <v>1980</v>
      </c>
      <c r="AB16" s="17">
        <v>1981</v>
      </c>
      <c r="AC16" s="17">
        <v>1982</v>
      </c>
      <c r="AD16" s="17">
        <v>1983</v>
      </c>
      <c r="AE16" s="17">
        <v>1984</v>
      </c>
      <c r="AF16" s="17">
        <v>1985</v>
      </c>
      <c r="AG16" s="17">
        <v>1986</v>
      </c>
      <c r="AH16" s="17">
        <v>1987</v>
      </c>
      <c r="AI16" s="17">
        <v>1988</v>
      </c>
      <c r="AJ16" s="17">
        <v>1989</v>
      </c>
      <c r="AK16" s="17">
        <v>1990</v>
      </c>
      <c r="AL16" s="17">
        <v>1991</v>
      </c>
      <c r="AM16" s="17">
        <v>1992</v>
      </c>
      <c r="AN16" s="17">
        <v>1993</v>
      </c>
      <c r="AO16" s="17">
        <v>1994</v>
      </c>
      <c r="AP16" s="17">
        <v>1995</v>
      </c>
      <c r="AQ16" s="17">
        <v>1996</v>
      </c>
      <c r="AR16" s="17">
        <v>1997</v>
      </c>
      <c r="AS16" s="17">
        <v>1998</v>
      </c>
      <c r="AT16" s="17">
        <v>1999</v>
      </c>
      <c r="AU16" s="17">
        <v>2000</v>
      </c>
      <c r="AV16" s="17">
        <v>2001</v>
      </c>
      <c r="AW16" s="17">
        <v>2002</v>
      </c>
      <c r="AX16" s="17">
        <v>2003</v>
      </c>
      <c r="AY16" s="17">
        <v>2004</v>
      </c>
      <c r="AZ16" s="17">
        <v>2005</v>
      </c>
      <c r="BA16" s="17">
        <v>2006</v>
      </c>
      <c r="BB16" s="17">
        <v>2007</v>
      </c>
      <c r="BC16" s="17">
        <v>2008</v>
      </c>
      <c r="BD16" s="17">
        <v>2009</v>
      </c>
      <c r="BE16" s="17">
        <v>2010</v>
      </c>
      <c r="BF16" s="17">
        <v>2011</v>
      </c>
      <c r="BG16" s="17">
        <v>2012</v>
      </c>
      <c r="BH16" s="17">
        <v>2013</v>
      </c>
      <c r="BI16" s="17">
        <v>2014</v>
      </c>
      <c r="BJ16" s="17">
        <v>2015</v>
      </c>
      <c r="BK16" s="17">
        <v>2016</v>
      </c>
      <c r="BL16" s="17">
        <v>2017</v>
      </c>
      <c r="BM16" s="17">
        <v>2018</v>
      </c>
      <c r="BN16" s="17">
        <v>2019</v>
      </c>
    </row>
    <row r="17" spans="1:68" x14ac:dyDescent="0.25">
      <c r="A17" s="1" t="s">
        <v>0</v>
      </c>
      <c r="B17" s="2">
        <f>AVERAGE(E17:BM17)</f>
        <v>-37.512727272727282</v>
      </c>
      <c r="C17" s="2">
        <f>AVERAGE(AB17:AM17,AP17,AR17:AX17,AZ17:BE17)</f>
        <v>-37.534615384615385</v>
      </c>
      <c r="D17" s="4" t="s">
        <v>32</v>
      </c>
      <c r="E17" s="2">
        <v>-36.200000000000003</v>
      </c>
      <c r="F17" s="2">
        <v>-40</v>
      </c>
      <c r="G17" s="2">
        <v>-41.1</v>
      </c>
      <c r="H17" s="2">
        <v>-39.200000000000003</v>
      </c>
      <c r="I17" s="2" t="s">
        <v>14</v>
      </c>
      <c r="J17" s="2" t="s">
        <v>14</v>
      </c>
      <c r="K17" s="2">
        <v>-37.299999999999997</v>
      </c>
      <c r="L17" s="2">
        <v>-39.4</v>
      </c>
      <c r="M17" s="2">
        <v>-41.6</v>
      </c>
      <c r="N17" s="2">
        <v>-35.6</v>
      </c>
      <c r="O17" s="2">
        <v>-39.1</v>
      </c>
      <c r="P17" s="2">
        <v>-38.299999999999997</v>
      </c>
      <c r="Q17" s="2">
        <v>-36.299999999999997</v>
      </c>
      <c r="R17" s="2">
        <v>-35.200000000000003</v>
      </c>
      <c r="S17" s="2">
        <v>-37</v>
      </c>
      <c r="T17" s="2">
        <v>-39.6</v>
      </c>
      <c r="U17" s="2">
        <v>-34.6</v>
      </c>
      <c r="V17" s="2">
        <v>-37.4</v>
      </c>
      <c r="W17" s="2">
        <v>-37.799999999999997</v>
      </c>
      <c r="X17" s="2">
        <v>-34.9</v>
      </c>
      <c r="Y17" s="2">
        <v>-38.9</v>
      </c>
      <c r="Z17" s="2">
        <v>-36.700000000000003</v>
      </c>
      <c r="AA17" s="2">
        <v>-34.799999999999997</v>
      </c>
      <c r="AB17" s="2">
        <v>-38.200000000000003</v>
      </c>
      <c r="AC17" s="2">
        <v>-38</v>
      </c>
      <c r="AD17" s="2">
        <v>-37.1</v>
      </c>
      <c r="AE17" s="2">
        <v>-37.5</v>
      </c>
      <c r="AF17" s="2">
        <v>-36.1</v>
      </c>
      <c r="AG17" s="2">
        <v>-35.299999999999997</v>
      </c>
      <c r="AH17" s="2">
        <v>-36.1</v>
      </c>
      <c r="AI17" s="2">
        <v>-37.200000000000003</v>
      </c>
      <c r="AJ17" s="2">
        <v>-40.200000000000003</v>
      </c>
      <c r="AK17" s="2">
        <v>-35.700000000000003</v>
      </c>
      <c r="AL17" s="2">
        <v>-37.4</v>
      </c>
      <c r="AM17" s="2">
        <v>-44</v>
      </c>
      <c r="AN17" s="2" t="s">
        <v>14</v>
      </c>
      <c r="AO17" s="2" t="s">
        <v>14</v>
      </c>
      <c r="AP17" s="2">
        <v>-38.700000000000003</v>
      </c>
      <c r="AQ17" s="2" t="s">
        <v>14</v>
      </c>
      <c r="AR17" s="2">
        <v>-39.200000000000003</v>
      </c>
      <c r="AS17" s="2">
        <v>-38.6</v>
      </c>
      <c r="AT17" s="2">
        <v>-36.4</v>
      </c>
      <c r="AU17" s="2">
        <v>-39.200000000000003</v>
      </c>
      <c r="AV17" s="2">
        <v>-37.5</v>
      </c>
      <c r="AW17" s="2">
        <v>-34.200000000000003</v>
      </c>
      <c r="AX17" s="2">
        <v>-37.4</v>
      </c>
      <c r="AY17" s="2" t="s">
        <v>14</v>
      </c>
      <c r="AZ17" s="2">
        <v>-36.700000000000003</v>
      </c>
      <c r="BA17" s="2">
        <v>-38.5</v>
      </c>
      <c r="BB17" s="2">
        <v>-36.5</v>
      </c>
      <c r="BC17" s="2">
        <v>-38.6</v>
      </c>
      <c r="BD17" s="2">
        <v>-36.200000000000003</v>
      </c>
      <c r="BE17" s="2">
        <v>-35.4</v>
      </c>
      <c r="BF17" s="2">
        <v>-36.1</v>
      </c>
      <c r="BG17" s="2">
        <v>-36.9</v>
      </c>
      <c r="BH17" s="2">
        <v>-37.9</v>
      </c>
      <c r="BI17" s="2">
        <v>-35.5</v>
      </c>
      <c r="BJ17" s="2">
        <v>-37.1</v>
      </c>
      <c r="BK17" s="2">
        <v>-38.700000000000003</v>
      </c>
      <c r="BL17" s="2">
        <v>-36.9</v>
      </c>
      <c r="BM17" s="2">
        <v>-37.200000000000003</v>
      </c>
      <c r="BN17" s="2">
        <v>-39.1</v>
      </c>
      <c r="BO17" s="2"/>
      <c r="BP17" s="2"/>
    </row>
    <row r="18" spans="1:68" x14ac:dyDescent="0.25">
      <c r="A18" s="1" t="s">
        <v>1</v>
      </c>
      <c r="B18" s="2">
        <f t="shared" ref="B18:B29" si="3">AVERAGE(E18:BM18)</f>
        <v>-49.985454545454544</v>
      </c>
      <c r="C18" s="2">
        <f>AVERAGE(AB18:AM18,AP18,AR18:AW18,AZ18:BE18)</f>
        <v>-49.96</v>
      </c>
      <c r="D18" s="4" t="s">
        <v>32</v>
      </c>
      <c r="E18" s="2">
        <v>-50.1</v>
      </c>
      <c r="F18" s="2">
        <v>-49.3</v>
      </c>
      <c r="G18" s="2">
        <v>-49.7</v>
      </c>
      <c r="H18" s="2">
        <v>-48.8</v>
      </c>
      <c r="I18" s="2" t="s">
        <v>14</v>
      </c>
      <c r="J18" s="2">
        <v>-51.8</v>
      </c>
      <c r="K18" s="2">
        <v>-51.3</v>
      </c>
      <c r="L18" s="2">
        <v>-48.5</v>
      </c>
      <c r="M18" s="2">
        <v>-48.8</v>
      </c>
      <c r="N18" s="2">
        <v>-51.7</v>
      </c>
      <c r="O18" s="2">
        <v>-50.3</v>
      </c>
      <c r="P18" s="2">
        <v>-50.1</v>
      </c>
      <c r="Q18" s="2">
        <v>-49.7</v>
      </c>
      <c r="R18" s="2">
        <v>-46.7</v>
      </c>
      <c r="S18" s="2">
        <v>-50.7</v>
      </c>
      <c r="T18" s="2">
        <v>-50.5</v>
      </c>
      <c r="U18" s="2">
        <v>-53.5</v>
      </c>
      <c r="V18" s="2">
        <v>-50.5</v>
      </c>
      <c r="W18" s="2">
        <v>-48.8</v>
      </c>
      <c r="X18" s="2">
        <v>-48.7</v>
      </c>
      <c r="Y18" s="2">
        <v>-49.1</v>
      </c>
      <c r="Z18" s="2">
        <v>-51</v>
      </c>
      <c r="AA18" s="2">
        <v>-49</v>
      </c>
      <c r="AB18" s="2">
        <v>-50.9</v>
      </c>
      <c r="AC18" s="2">
        <v>-50.7</v>
      </c>
      <c r="AD18" s="2">
        <v>-50.1</v>
      </c>
      <c r="AE18" s="2">
        <v>-53.2</v>
      </c>
      <c r="AF18" s="2">
        <v>-52.1</v>
      </c>
      <c r="AG18" s="2">
        <v>-45.1</v>
      </c>
      <c r="AH18" s="2">
        <v>-51.3</v>
      </c>
      <c r="AI18" s="2">
        <v>-51.8</v>
      </c>
      <c r="AJ18" s="2">
        <v>-50.5</v>
      </c>
      <c r="AK18" s="2">
        <v>-49.9</v>
      </c>
      <c r="AL18" s="2">
        <v>-47.3</v>
      </c>
      <c r="AM18" s="2">
        <v>-46.5</v>
      </c>
      <c r="AN18" s="2" t="s">
        <v>14</v>
      </c>
      <c r="AO18" s="2" t="s">
        <v>14</v>
      </c>
      <c r="AP18" s="2">
        <v>-48.9</v>
      </c>
      <c r="AQ18" s="2" t="s">
        <v>14</v>
      </c>
      <c r="AR18" s="2">
        <v>-50.8</v>
      </c>
      <c r="AS18" s="2">
        <v>-49.6</v>
      </c>
      <c r="AT18" s="2">
        <v>-50.6</v>
      </c>
      <c r="AU18" s="2">
        <v>-51.1</v>
      </c>
      <c r="AV18" s="2">
        <v>-49.8</v>
      </c>
      <c r="AW18" s="2">
        <v>-51.3</v>
      </c>
      <c r="AX18" s="2" t="s">
        <v>14</v>
      </c>
      <c r="AY18" s="2" t="s">
        <v>14</v>
      </c>
      <c r="AZ18" s="2">
        <v>-49.9</v>
      </c>
      <c r="BA18" s="2">
        <v>-50.5</v>
      </c>
      <c r="BB18" s="2">
        <v>-51.4</v>
      </c>
      <c r="BC18" s="2">
        <v>-51.4</v>
      </c>
      <c r="BD18" s="2">
        <v>-45.2</v>
      </c>
      <c r="BE18" s="2">
        <v>-49.1</v>
      </c>
      <c r="BF18" s="2">
        <v>-47.6</v>
      </c>
      <c r="BG18" s="2">
        <v>-51.7</v>
      </c>
      <c r="BH18" s="2">
        <v>-52.8</v>
      </c>
      <c r="BI18" s="2">
        <v>-50.6</v>
      </c>
      <c r="BJ18" s="2">
        <v>-49.9</v>
      </c>
      <c r="BK18" s="2">
        <v>-49.9</v>
      </c>
      <c r="BL18" s="2">
        <v>-49.2</v>
      </c>
      <c r="BM18" s="2">
        <v>-49.9</v>
      </c>
      <c r="BN18" s="2">
        <v>-47.1</v>
      </c>
      <c r="BO18" s="2"/>
      <c r="BP18" s="2"/>
    </row>
    <row r="19" spans="1:68" x14ac:dyDescent="0.25">
      <c r="A19" s="1" t="s">
        <v>2</v>
      </c>
      <c r="B19" s="2">
        <f t="shared" si="3"/>
        <v>-61.84821428571427</v>
      </c>
      <c r="C19" s="2">
        <f>AVERAGE(AB19:AM19,AP19,AR19:AW19,AY19:BE19)</f>
        <v>-61.65384615384616</v>
      </c>
      <c r="D19" s="4" t="s">
        <v>33</v>
      </c>
      <c r="E19" s="2">
        <v>-61.2</v>
      </c>
      <c r="F19" s="2">
        <v>-56.9</v>
      </c>
      <c r="G19" s="2">
        <v>-66.099999999999994</v>
      </c>
      <c r="H19" s="2">
        <v>-62.3</v>
      </c>
      <c r="I19" s="2" t="s">
        <v>14</v>
      </c>
      <c r="J19" s="2">
        <v>-63.7</v>
      </c>
      <c r="K19" s="2">
        <v>-64.8</v>
      </c>
      <c r="L19" s="2">
        <v>-62.5</v>
      </c>
      <c r="M19" s="2">
        <v>-58.7</v>
      </c>
      <c r="N19" s="2">
        <v>-58.3</v>
      </c>
      <c r="O19" s="2">
        <v>-61.9</v>
      </c>
      <c r="P19" s="2">
        <v>-64.5</v>
      </c>
      <c r="Q19" s="2">
        <v>-58.5</v>
      </c>
      <c r="R19" s="2">
        <v>-62.2</v>
      </c>
      <c r="S19" s="2">
        <v>-61.5</v>
      </c>
      <c r="T19" s="2">
        <v>-63.9</v>
      </c>
      <c r="U19" s="2">
        <v>-66.2</v>
      </c>
      <c r="V19" s="2">
        <v>-60.3</v>
      </c>
      <c r="W19" s="2">
        <v>-61.2</v>
      </c>
      <c r="X19" s="2">
        <v>-61.1</v>
      </c>
      <c r="Y19" s="2">
        <v>-62.3</v>
      </c>
      <c r="Z19" s="2">
        <v>-63.7</v>
      </c>
      <c r="AA19" s="2">
        <v>-58.6</v>
      </c>
      <c r="AB19" s="2">
        <v>-60.1</v>
      </c>
      <c r="AC19" s="2">
        <v>-67.900000000000006</v>
      </c>
      <c r="AD19" s="2">
        <v>-61.6</v>
      </c>
      <c r="AE19" s="2">
        <v>-61.2</v>
      </c>
      <c r="AF19" s="2">
        <v>-63.1</v>
      </c>
      <c r="AG19" s="2">
        <v>-62.3</v>
      </c>
      <c r="AH19" s="2">
        <v>-61.3</v>
      </c>
      <c r="AI19" s="2">
        <v>-59.8</v>
      </c>
      <c r="AJ19" s="2">
        <v>-60.5</v>
      </c>
      <c r="AK19" s="2">
        <v>-62.7</v>
      </c>
      <c r="AL19" s="2">
        <v>-61.1</v>
      </c>
      <c r="AM19" s="2">
        <v>-60.8</v>
      </c>
      <c r="AN19" s="2" t="s">
        <v>14</v>
      </c>
      <c r="AO19" s="2" t="s">
        <v>14</v>
      </c>
      <c r="AP19" s="2">
        <v>-61.6</v>
      </c>
      <c r="AQ19" s="2" t="s">
        <v>14</v>
      </c>
      <c r="AR19" s="2">
        <v>-62</v>
      </c>
      <c r="AS19" s="2">
        <v>-64.3</v>
      </c>
      <c r="AT19" s="2">
        <v>-61.4</v>
      </c>
      <c r="AU19" s="2">
        <v>-64.7</v>
      </c>
      <c r="AV19" s="2">
        <v>-63.1</v>
      </c>
      <c r="AW19" s="2">
        <v>-61.5</v>
      </c>
      <c r="AX19" s="2" t="s">
        <v>14</v>
      </c>
      <c r="AY19" s="2">
        <v>-60.9</v>
      </c>
      <c r="AZ19" s="2">
        <v>-59.8</v>
      </c>
      <c r="BA19" s="2">
        <v>-61.9</v>
      </c>
      <c r="BB19" s="2">
        <v>-60.6</v>
      </c>
      <c r="BC19" s="2">
        <v>-58.2</v>
      </c>
      <c r="BD19" s="2">
        <v>-61.2</v>
      </c>
      <c r="BE19" s="2">
        <v>-59.4</v>
      </c>
      <c r="BF19" s="2">
        <v>-61.7</v>
      </c>
      <c r="BG19" s="2">
        <v>-62.2</v>
      </c>
      <c r="BH19" s="2">
        <v>-64.599999999999994</v>
      </c>
      <c r="BI19" s="2">
        <v>-63.2</v>
      </c>
      <c r="BJ19" s="2">
        <v>-61.8</v>
      </c>
      <c r="BK19" s="2">
        <v>-63.8</v>
      </c>
      <c r="BL19" s="2">
        <v>-62.1</v>
      </c>
      <c r="BM19" s="2">
        <v>-60.7</v>
      </c>
      <c r="BN19" s="2">
        <v>-62.3</v>
      </c>
      <c r="BO19" s="2"/>
      <c r="BP19" s="2"/>
    </row>
    <row r="20" spans="1:68" x14ac:dyDescent="0.25">
      <c r="A20" s="1" t="s">
        <v>3</v>
      </c>
      <c r="B20" s="2">
        <f t="shared" si="3"/>
        <v>-67.801818181818192</v>
      </c>
      <c r="C20" s="2">
        <f>AVERAGE(AB20,AD20:AM20,AP20,AR20:AW20,AY20:BE20)</f>
        <v>-67.948000000000008</v>
      </c>
      <c r="D20" s="4" t="s">
        <v>34</v>
      </c>
      <c r="E20" s="2">
        <v>-67.3</v>
      </c>
      <c r="F20" s="2">
        <v>-66</v>
      </c>
      <c r="G20" s="2">
        <v>-70.5</v>
      </c>
      <c r="H20" s="2">
        <v>-67.5</v>
      </c>
      <c r="I20" s="2" t="s">
        <v>14</v>
      </c>
      <c r="J20" s="2">
        <v>-67.5</v>
      </c>
      <c r="K20" s="2">
        <v>-72.8</v>
      </c>
      <c r="L20" s="2">
        <v>-69.900000000000006</v>
      </c>
      <c r="M20" s="2">
        <v>-69.900000000000006</v>
      </c>
      <c r="N20" s="2">
        <v>-68.599999999999994</v>
      </c>
      <c r="O20" s="2">
        <v>-65.3</v>
      </c>
      <c r="P20" s="2">
        <v>-65.7</v>
      </c>
      <c r="Q20" s="2">
        <v>-66.7</v>
      </c>
      <c r="R20" s="2">
        <v>-67.8</v>
      </c>
      <c r="S20" s="2">
        <v>-67.7</v>
      </c>
      <c r="T20" s="2">
        <v>-64.5</v>
      </c>
      <c r="U20" s="2">
        <v>-71.3</v>
      </c>
      <c r="V20" s="2">
        <v>-64.400000000000006</v>
      </c>
      <c r="W20" s="2">
        <v>-68.900000000000006</v>
      </c>
      <c r="X20" s="2">
        <v>-69.7</v>
      </c>
      <c r="Y20" s="2">
        <v>-67.7</v>
      </c>
      <c r="Z20" s="2">
        <v>-65.5</v>
      </c>
      <c r="AA20" s="2">
        <v>-64.099999999999994</v>
      </c>
      <c r="AB20" s="2">
        <v>-70.8</v>
      </c>
      <c r="AC20" s="2" t="s">
        <v>14</v>
      </c>
      <c r="AD20" s="2">
        <v>-66.599999999999994</v>
      </c>
      <c r="AE20" s="2">
        <v>-66.3</v>
      </c>
      <c r="AF20" s="2">
        <v>-65.5</v>
      </c>
      <c r="AG20" s="2">
        <v>-69.7</v>
      </c>
      <c r="AH20" s="2">
        <v>-67.599999999999994</v>
      </c>
      <c r="AI20" s="2">
        <v>-68.2</v>
      </c>
      <c r="AJ20" s="2">
        <v>-69.2</v>
      </c>
      <c r="AK20" s="2">
        <v>-65.5</v>
      </c>
      <c r="AL20" s="2">
        <v>-65</v>
      </c>
      <c r="AM20" s="2">
        <v>-69.099999999999994</v>
      </c>
      <c r="AN20" s="2" t="s">
        <v>14</v>
      </c>
      <c r="AO20" s="2" t="s">
        <v>14</v>
      </c>
      <c r="AP20" s="2">
        <v>-68.2</v>
      </c>
      <c r="AQ20" s="2" t="s">
        <v>14</v>
      </c>
      <c r="AR20" s="2">
        <v>-67.400000000000006</v>
      </c>
      <c r="AS20" s="2">
        <v>-71.599999999999994</v>
      </c>
      <c r="AT20" s="2">
        <v>-73.3</v>
      </c>
      <c r="AU20" s="2">
        <v>-68</v>
      </c>
      <c r="AV20" s="2">
        <v>-66.900000000000006</v>
      </c>
      <c r="AW20" s="2">
        <v>-65.8</v>
      </c>
      <c r="AX20" s="2" t="s">
        <v>14</v>
      </c>
      <c r="AY20" s="2">
        <v>-66.599999999999994</v>
      </c>
      <c r="AZ20" s="2">
        <v>-68.8</v>
      </c>
      <c r="BA20" s="2">
        <v>-66.3</v>
      </c>
      <c r="BB20" s="2">
        <v>-64.900000000000006</v>
      </c>
      <c r="BC20" s="2">
        <v>-66.400000000000006</v>
      </c>
      <c r="BD20" s="2">
        <v>-70.3</v>
      </c>
      <c r="BE20" s="2">
        <v>-70.7</v>
      </c>
      <c r="BF20" s="2">
        <v>-64.8</v>
      </c>
      <c r="BG20" s="2">
        <v>-68.099999999999994</v>
      </c>
      <c r="BH20" s="2">
        <v>-67.3</v>
      </c>
      <c r="BI20" s="2">
        <v>-68.599999999999994</v>
      </c>
      <c r="BJ20" s="2">
        <v>-68.099999999999994</v>
      </c>
      <c r="BK20" s="2">
        <v>-68.5</v>
      </c>
      <c r="BL20" s="2">
        <v>-70.3</v>
      </c>
      <c r="BM20" s="2">
        <v>-65.400000000000006</v>
      </c>
      <c r="BN20" s="2">
        <v>-68.5</v>
      </c>
      <c r="BO20" s="2"/>
      <c r="BP20" s="2"/>
    </row>
    <row r="21" spans="1:68" x14ac:dyDescent="0.25">
      <c r="A21" s="1" t="s">
        <v>4</v>
      </c>
      <c r="B21" s="2">
        <f t="shared" si="3"/>
        <v>-69.201785714285734</v>
      </c>
      <c r="C21" s="2">
        <f>AVERAGE(AB21:AM21,AP21,AR21:AW21,AY21:BE21)</f>
        <v>-68.903846153846175</v>
      </c>
      <c r="D21" s="4" t="s">
        <v>35</v>
      </c>
      <c r="E21" s="2">
        <v>-66.900000000000006</v>
      </c>
      <c r="F21" s="2">
        <v>-67.099999999999994</v>
      </c>
      <c r="G21" s="2">
        <v>-71.2</v>
      </c>
      <c r="H21" s="2">
        <v>-68.8</v>
      </c>
      <c r="I21" s="2" t="s">
        <v>14</v>
      </c>
      <c r="J21" s="2">
        <v>-69.400000000000006</v>
      </c>
      <c r="K21" s="2">
        <v>-72.3</v>
      </c>
      <c r="L21" s="2">
        <v>-67.900000000000006</v>
      </c>
      <c r="M21" s="2">
        <v>-70.900000000000006</v>
      </c>
      <c r="N21" s="2">
        <v>-71.3</v>
      </c>
      <c r="O21" s="2">
        <v>-68.7</v>
      </c>
      <c r="P21" s="2">
        <v>-69.8</v>
      </c>
      <c r="Q21" s="2">
        <v>-69.2</v>
      </c>
      <c r="R21" s="2">
        <v>-67</v>
      </c>
      <c r="S21" s="2">
        <v>-68.8</v>
      </c>
      <c r="T21" s="2">
        <v>-67.900000000000006</v>
      </c>
      <c r="U21" s="2">
        <v>-70.8</v>
      </c>
      <c r="V21" s="2">
        <v>-65.8</v>
      </c>
      <c r="W21" s="2">
        <v>-73.900000000000006</v>
      </c>
      <c r="X21" s="2">
        <v>-66.7</v>
      </c>
      <c r="Y21" s="2">
        <v>-68</v>
      </c>
      <c r="Z21" s="2">
        <v>-72.099999999999994</v>
      </c>
      <c r="AA21" s="2">
        <v>-69.400000000000006</v>
      </c>
      <c r="AB21" s="2">
        <v>-73.3</v>
      </c>
      <c r="AC21" s="2">
        <v>-67.7</v>
      </c>
      <c r="AD21" s="2">
        <v>-64.400000000000006</v>
      </c>
      <c r="AE21" s="2">
        <v>-64.900000000000006</v>
      </c>
      <c r="AF21" s="2">
        <v>-71</v>
      </c>
      <c r="AG21" s="2">
        <v>-69.5</v>
      </c>
      <c r="AH21" s="2">
        <v>-69.5</v>
      </c>
      <c r="AI21" s="2">
        <v>-67.3</v>
      </c>
      <c r="AJ21" s="2">
        <v>-72.2</v>
      </c>
      <c r="AK21" s="2">
        <v>-69.400000000000006</v>
      </c>
      <c r="AL21" s="2">
        <v>-70.8</v>
      </c>
      <c r="AM21" s="2">
        <v>-69.5</v>
      </c>
      <c r="AN21" s="2" t="s">
        <v>14</v>
      </c>
      <c r="AO21" s="2" t="s">
        <v>14</v>
      </c>
      <c r="AP21" s="2">
        <v>-71.900000000000006</v>
      </c>
      <c r="AQ21" s="2" t="s">
        <v>14</v>
      </c>
      <c r="AR21" s="2">
        <v>-71.400000000000006</v>
      </c>
      <c r="AS21" s="2">
        <v>-68.900000000000006</v>
      </c>
      <c r="AT21" s="2">
        <v>-72.8</v>
      </c>
      <c r="AU21" s="2">
        <v>-71.900000000000006</v>
      </c>
      <c r="AV21" s="2">
        <v>-67.599999999999994</v>
      </c>
      <c r="AW21" s="2">
        <v>-63.9</v>
      </c>
      <c r="AX21" s="2" t="s">
        <v>14</v>
      </c>
      <c r="AY21" s="2">
        <v>-67.7</v>
      </c>
      <c r="AZ21" s="2">
        <v>-70.400000000000006</v>
      </c>
      <c r="BA21" s="2">
        <v>-69.400000000000006</v>
      </c>
      <c r="BB21" s="2">
        <v>-62.4</v>
      </c>
      <c r="BC21" s="2">
        <v>-69.5</v>
      </c>
      <c r="BD21" s="2">
        <v>-66.7</v>
      </c>
      <c r="BE21" s="2">
        <v>-67.5</v>
      </c>
      <c r="BF21" s="2">
        <v>-70.400000000000006</v>
      </c>
      <c r="BG21" s="2">
        <v>-70.599999999999994</v>
      </c>
      <c r="BH21" s="2">
        <v>-70.8</v>
      </c>
      <c r="BI21" s="2">
        <v>-66.3</v>
      </c>
      <c r="BJ21" s="2">
        <v>-73.599999999999994</v>
      </c>
      <c r="BK21" s="2">
        <v>-68.2</v>
      </c>
      <c r="BL21" s="2">
        <v>-67.599999999999994</v>
      </c>
      <c r="BM21" s="2">
        <v>-72.400000000000006</v>
      </c>
      <c r="BN21" s="2">
        <v>-71.5</v>
      </c>
      <c r="BO21" s="2"/>
      <c r="BP21" s="2"/>
    </row>
    <row r="22" spans="1:68" x14ac:dyDescent="0.25">
      <c r="A22" s="1" t="s">
        <v>5</v>
      </c>
      <c r="B22" s="2">
        <f t="shared" si="3"/>
        <v>-68.960714285714289</v>
      </c>
      <c r="C22" s="2">
        <f t="shared" ref="C22:C26" si="4">AVERAGE(AB22:AM22,AP22,AR22:AW22,AY22:BE22)</f>
        <v>-69.092307692307699</v>
      </c>
      <c r="D22" s="4" t="s">
        <v>34</v>
      </c>
      <c r="E22" s="2">
        <v>-71.7</v>
      </c>
      <c r="F22" s="2">
        <v>-70</v>
      </c>
      <c r="G22" s="2">
        <v>-74.3</v>
      </c>
      <c r="H22" s="2">
        <v>-64.2</v>
      </c>
      <c r="I22" s="2" t="s">
        <v>14</v>
      </c>
      <c r="J22" s="2">
        <v>-62</v>
      </c>
      <c r="K22" s="2">
        <v>-64.900000000000006</v>
      </c>
      <c r="L22" s="2">
        <v>-71.099999999999994</v>
      </c>
      <c r="M22" s="2">
        <v>-71.900000000000006</v>
      </c>
      <c r="N22" s="2">
        <v>-69.599999999999994</v>
      </c>
      <c r="O22" s="2">
        <v>-68.599999999999994</v>
      </c>
      <c r="P22" s="2">
        <v>-65.900000000000006</v>
      </c>
      <c r="Q22" s="2">
        <v>-66.2</v>
      </c>
      <c r="R22" s="2">
        <v>-69.7</v>
      </c>
      <c r="S22" s="2">
        <v>-70</v>
      </c>
      <c r="T22" s="2">
        <v>-68.7</v>
      </c>
      <c r="U22" s="2">
        <v>-66.2</v>
      </c>
      <c r="V22" s="2">
        <v>-69.599999999999994</v>
      </c>
      <c r="W22" s="2">
        <v>-69.099999999999994</v>
      </c>
      <c r="X22" s="2">
        <v>-67</v>
      </c>
      <c r="Y22" s="2">
        <v>-68.2</v>
      </c>
      <c r="Z22" s="2">
        <v>-73</v>
      </c>
      <c r="AA22" s="2">
        <v>-65</v>
      </c>
      <c r="AB22" s="2">
        <v>-70.7</v>
      </c>
      <c r="AC22" s="2">
        <v>-71.599999999999994</v>
      </c>
      <c r="AD22" s="2">
        <v>-66.8</v>
      </c>
      <c r="AE22" s="2">
        <v>-73.2</v>
      </c>
      <c r="AF22" s="2">
        <v>-70</v>
      </c>
      <c r="AG22" s="2">
        <v>-74</v>
      </c>
      <c r="AH22" s="2">
        <v>-64.400000000000006</v>
      </c>
      <c r="AI22" s="2">
        <v>-67.599999999999994</v>
      </c>
      <c r="AJ22" s="2">
        <v>-71.400000000000006</v>
      </c>
      <c r="AK22" s="2">
        <v>-69.099999999999994</v>
      </c>
      <c r="AL22" s="2">
        <v>-66.099999999999994</v>
      </c>
      <c r="AM22" s="2">
        <v>-67.5</v>
      </c>
      <c r="AN22" s="2" t="s">
        <v>14</v>
      </c>
      <c r="AO22" s="2" t="s">
        <v>14</v>
      </c>
      <c r="AP22" s="2">
        <v>-71.400000000000006</v>
      </c>
      <c r="AQ22" s="2" t="s">
        <v>14</v>
      </c>
      <c r="AR22" s="2">
        <v>-67.7</v>
      </c>
      <c r="AS22" s="2">
        <v>-70.8</v>
      </c>
      <c r="AT22" s="2">
        <v>-68.7</v>
      </c>
      <c r="AU22" s="2">
        <v>-64.3</v>
      </c>
      <c r="AV22" s="2">
        <v>-70.5</v>
      </c>
      <c r="AW22" s="2">
        <v>-69.8</v>
      </c>
      <c r="AX22" s="2" t="s">
        <v>14</v>
      </c>
      <c r="AY22" s="2">
        <v>-70.099999999999994</v>
      </c>
      <c r="AZ22" s="2">
        <v>-68</v>
      </c>
      <c r="BA22" s="2">
        <v>-68</v>
      </c>
      <c r="BB22" s="2">
        <v>-63.2</v>
      </c>
      <c r="BC22" s="2">
        <v>-73.5</v>
      </c>
      <c r="BD22" s="2">
        <v>-66</v>
      </c>
      <c r="BE22" s="2">
        <v>-72</v>
      </c>
      <c r="BF22" s="2">
        <v>-71.900000000000006</v>
      </c>
      <c r="BG22" s="2">
        <v>-72.400000000000006</v>
      </c>
      <c r="BH22" s="2">
        <v>-67</v>
      </c>
      <c r="BI22" s="2">
        <v>-66.7</v>
      </c>
      <c r="BJ22" s="2">
        <v>-67.900000000000006</v>
      </c>
      <c r="BK22" s="2">
        <v>-74.099999999999994</v>
      </c>
      <c r="BL22" s="2">
        <v>-72.3</v>
      </c>
      <c r="BM22" s="2">
        <v>-66.2</v>
      </c>
      <c r="BN22" s="2">
        <v>-73.2</v>
      </c>
      <c r="BO22" s="2"/>
      <c r="BP22" s="2"/>
    </row>
    <row r="23" spans="1:68" x14ac:dyDescent="0.25">
      <c r="A23" s="1" t="s">
        <v>6</v>
      </c>
      <c r="B23" s="2">
        <f t="shared" si="3"/>
        <v>-70.521428571428572</v>
      </c>
      <c r="C23" s="2">
        <f t="shared" si="4"/>
        <v>-70.246153846153845</v>
      </c>
      <c r="D23" s="4" t="s">
        <v>35</v>
      </c>
      <c r="E23" s="2">
        <v>-69.7</v>
      </c>
      <c r="F23" s="2">
        <v>-72.099999999999994</v>
      </c>
      <c r="G23" s="2">
        <v>-72.2</v>
      </c>
      <c r="H23" s="2">
        <v>-67.900000000000006</v>
      </c>
      <c r="I23" s="2" t="s">
        <v>14</v>
      </c>
      <c r="J23" s="2">
        <v>-67.900000000000006</v>
      </c>
      <c r="K23" s="2">
        <v>-69.7</v>
      </c>
      <c r="L23" s="2">
        <v>-72.5</v>
      </c>
      <c r="M23" s="2">
        <v>-70.8</v>
      </c>
      <c r="N23" s="2">
        <v>-70.2</v>
      </c>
      <c r="O23" s="2">
        <v>-74.599999999999994</v>
      </c>
      <c r="P23" s="2">
        <v>-73.7</v>
      </c>
      <c r="Q23" s="2">
        <v>-70.2</v>
      </c>
      <c r="R23" s="2">
        <v>-72.3</v>
      </c>
      <c r="S23" s="2">
        <v>-72.3</v>
      </c>
      <c r="T23" s="2">
        <v>-72.099999999999994</v>
      </c>
      <c r="U23" s="2">
        <v>-69.599999999999994</v>
      </c>
      <c r="V23" s="2">
        <v>-73.099999999999994</v>
      </c>
      <c r="W23" s="2">
        <v>-66.5</v>
      </c>
      <c r="X23" s="2">
        <v>-67.8</v>
      </c>
      <c r="Y23" s="2">
        <v>-67.7</v>
      </c>
      <c r="Z23" s="2">
        <v>-75.400000000000006</v>
      </c>
      <c r="AA23" s="2">
        <v>-69</v>
      </c>
      <c r="AB23" s="2">
        <v>-67.3</v>
      </c>
      <c r="AC23" s="2">
        <v>-68.7</v>
      </c>
      <c r="AD23" s="2">
        <v>-76.7</v>
      </c>
      <c r="AE23" s="2">
        <v>-68.8</v>
      </c>
      <c r="AF23" s="2">
        <v>-74</v>
      </c>
      <c r="AG23" s="2">
        <v>-72.5</v>
      </c>
      <c r="AH23" s="2">
        <v>-68.900000000000006</v>
      </c>
      <c r="AI23" s="2">
        <v>-73.5</v>
      </c>
      <c r="AJ23" s="2">
        <v>-71.3</v>
      </c>
      <c r="AK23" s="2">
        <v>-70.400000000000006</v>
      </c>
      <c r="AL23" s="2">
        <v>-62.5</v>
      </c>
      <c r="AM23" s="2">
        <v>-71.3</v>
      </c>
      <c r="AN23" s="2" t="s">
        <v>14</v>
      </c>
      <c r="AO23" s="2" t="s">
        <v>14</v>
      </c>
      <c r="AP23" s="2">
        <v>-60.8</v>
      </c>
      <c r="AQ23" s="2" t="s">
        <v>14</v>
      </c>
      <c r="AR23" s="2">
        <v>-75.7</v>
      </c>
      <c r="AS23" s="2">
        <v>-72.2</v>
      </c>
      <c r="AT23" s="2">
        <v>-73.400000000000006</v>
      </c>
      <c r="AU23" s="2">
        <v>-71.099999999999994</v>
      </c>
      <c r="AV23" s="2">
        <v>-70.400000000000006</v>
      </c>
      <c r="AW23" s="2">
        <v>-69.099999999999994</v>
      </c>
      <c r="AX23" s="2" t="s">
        <v>14</v>
      </c>
      <c r="AY23" s="2">
        <v>-74.5</v>
      </c>
      <c r="AZ23" s="2">
        <v>-67.099999999999994</v>
      </c>
      <c r="BA23" s="2">
        <v>-70.400000000000006</v>
      </c>
      <c r="BB23" s="2">
        <v>-68.7</v>
      </c>
      <c r="BC23" s="2">
        <v>-68.599999999999994</v>
      </c>
      <c r="BD23" s="2">
        <v>-65.5</v>
      </c>
      <c r="BE23" s="2">
        <v>-73</v>
      </c>
      <c r="BF23" s="2">
        <v>-66</v>
      </c>
      <c r="BG23" s="2">
        <v>-73.5</v>
      </c>
      <c r="BH23" s="2">
        <v>-69.8</v>
      </c>
      <c r="BI23" s="2">
        <v>-73.599999999999994</v>
      </c>
      <c r="BJ23" s="2">
        <v>-70.5</v>
      </c>
      <c r="BK23" s="2">
        <v>-74.5</v>
      </c>
      <c r="BL23" s="2">
        <v>-68.900000000000006</v>
      </c>
      <c r="BM23" s="2">
        <v>-68.7</v>
      </c>
      <c r="BN23" s="2">
        <v>-68</v>
      </c>
      <c r="BO23" s="2"/>
      <c r="BP23" s="2"/>
    </row>
    <row r="24" spans="1:68" x14ac:dyDescent="0.25">
      <c r="A24" s="1" t="s">
        <v>7</v>
      </c>
      <c r="B24" s="2">
        <f t="shared" si="3"/>
        <v>-71.360714285714295</v>
      </c>
      <c r="C24" s="2">
        <f t="shared" si="4"/>
        <v>-71.480769230769226</v>
      </c>
      <c r="D24" s="4" t="s">
        <v>34</v>
      </c>
      <c r="E24" s="2">
        <v>-76.3</v>
      </c>
      <c r="F24" s="2">
        <v>-73.7</v>
      </c>
      <c r="G24" s="2">
        <v>-74.900000000000006</v>
      </c>
      <c r="H24" s="2">
        <v>-70.2</v>
      </c>
      <c r="I24" s="2" t="s">
        <v>14</v>
      </c>
      <c r="J24" s="2">
        <v>-67.900000000000006</v>
      </c>
      <c r="K24" s="2">
        <v>-66.3</v>
      </c>
      <c r="L24" s="2">
        <v>-70.400000000000006</v>
      </c>
      <c r="M24" s="2">
        <v>-74.5</v>
      </c>
      <c r="N24" s="2">
        <v>-75.7</v>
      </c>
      <c r="O24" s="2">
        <v>-73.2</v>
      </c>
      <c r="P24" s="2">
        <v>-72.900000000000006</v>
      </c>
      <c r="Q24" s="2">
        <v>-73.400000000000006</v>
      </c>
      <c r="R24" s="2">
        <v>-70.2</v>
      </c>
      <c r="S24" s="2">
        <v>-65.7</v>
      </c>
      <c r="T24" s="2">
        <v>-75</v>
      </c>
      <c r="U24" s="2">
        <v>-71.599999999999994</v>
      </c>
      <c r="V24" s="2">
        <v>-75.900000000000006</v>
      </c>
      <c r="W24" s="2">
        <v>-69</v>
      </c>
      <c r="X24" s="2">
        <v>-70.099999999999994</v>
      </c>
      <c r="Y24" s="2">
        <v>-76.7</v>
      </c>
      <c r="Z24" s="2">
        <v>-71.400000000000006</v>
      </c>
      <c r="AA24" s="2">
        <v>-66.5</v>
      </c>
      <c r="AB24" s="2">
        <v>-65.599999999999994</v>
      </c>
      <c r="AC24" s="2">
        <v>-75.5</v>
      </c>
      <c r="AD24" s="2">
        <v>-70.7</v>
      </c>
      <c r="AE24" s="2">
        <v>-71.900000000000006</v>
      </c>
      <c r="AF24" s="2">
        <v>-70.5</v>
      </c>
      <c r="AG24" s="2">
        <v>-73</v>
      </c>
      <c r="AH24" s="2">
        <v>-77.8</v>
      </c>
      <c r="AI24" s="2">
        <v>-70.400000000000006</v>
      </c>
      <c r="AJ24" s="2">
        <v>-68.8</v>
      </c>
      <c r="AK24" s="2">
        <v>-73</v>
      </c>
      <c r="AL24" s="2">
        <v>-70.400000000000006</v>
      </c>
      <c r="AM24" s="2">
        <v>-67.900000000000006</v>
      </c>
      <c r="AN24" s="2" t="s">
        <v>14</v>
      </c>
      <c r="AO24" s="2" t="s">
        <v>14</v>
      </c>
      <c r="AP24" s="2">
        <v>-70.5</v>
      </c>
      <c r="AQ24" s="2" t="s">
        <v>14</v>
      </c>
      <c r="AR24" s="2">
        <v>-74.900000000000006</v>
      </c>
      <c r="AS24" s="2">
        <v>-71.2</v>
      </c>
      <c r="AT24" s="2">
        <v>-71.599999999999994</v>
      </c>
      <c r="AU24" s="2">
        <v>-71.2</v>
      </c>
      <c r="AV24" s="2">
        <v>-72.400000000000006</v>
      </c>
      <c r="AW24" s="2">
        <v>-74.8</v>
      </c>
      <c r="AX24" s="2" t="s">
        <v>14</v>
      </c>
      <c r="AY24" s="2">
        <v>-67.3</v>
      </c>
      <c r="AZ24" s="2">
        <v>-72.099999999999994</v>
      </c>
      <c r="BA24" s="2">
        <v>-68.7</v>
      </c>
      <c r="BB24" s="2">
        <v>-67.2</v>
      </c>
      <c r="BC24" s="2">
        <v>-73.8</v>
      </c>
      <c r="BD24" s="2">
        <v>-72.3</v>
      </c>
      <c r="BE24" s="2">
        <v>-75</v>
      </c>
      <c r="BF24" s="2">
        <v>-64.7</v>
      </c>
      <c r="BG24" s="2">
        <v>-74</v>
      </c>
      <c r="BH24" s="2">
        <v>-66.599999999999994</v>
      </c>
      <c r="BI24" s="2">
        <v>-69</v>
      </c>
      <c r="BJ24" s="2">
        <v>-74</v>
      </c>
      <c r="BK24" s="2">
        <v>-70</v>
      </c>
      <c r="BL24" s="2">
        <v>-69.900000000000006</v>
      </c>
      <c r="BM24" s="2">
        <v>-68</v>
      </c>
      <c r="BN24" s="2">
        <v>-69.099999999999994</v>
      </c>
      <c r="BO24" s="2"/>
      <c r="BP24" s="2"/>
    </row>
    <row r="25" spans="1:68" x14ac:dyDescent="0.25">
      <c r="A25" s="1" t="s">
        <v>8</v>
      </c>
      <c r="B25" s="2">
        <f t="shared" si="3"/>
        <v>-70.078571428571436</v>
      </c>
      <c r="C25" s="2">
        <f t="shared" si="4"/>
        <v>-70.180769230769229</v>
      </c>
      <c r="D25" s="4" t="s">
        <v>34</v>
      </c>
      <c r="E25" s="2">
        <v>-71.5</v>
      </c>
      <c r="F25" s="2">
        <v>-72.8</v>
      </c>
      <c r="G25" s="2">
        <v>-70.8</v>
      </c>
      <c r="H25" s="2">
        <v>-66.5</v>
      </c>
      <c r="I25" s="2" t="s">
        <v>14</v>
      </c>
      <c r="J25" s="2">
        <v>-63</v>
      </c>
      <c r="K25" s="2">
        <v>-74.400000000000006</v>
      </c>
      <c r="L25" s="2">
        <v>-71.8</v>
      </c>
      <c r="M25" s="2">
        <v>-72.3</v>
      </c>
      <c r="N25" s="2">
        <v>-68.400000000000006</v>
      </c>
      <c r="O25" s="2">
        <v>-75.099999999999994</v>
      </c>
      <c r="P25" s="2">
        <v>-73.400000000000006</v>
      </c>
      <c r="Q25" s="2">
        <v>-68.599999999999994</v>
      </c>
      <c r="R25" s="2">
        <v>-67.400000000000006</v>
      </c>
      <c r="S25" s="2">
        <v>-66.8</v>
      </c>
      <c r="T25" s="2">
        <v>-67.7</v>
      </c>
      <c r="U25" s="2">
        <v>-72.3</v>
      </c>
      <c r="V25" s="2">
        <v>-73.3</v>
      </c>
      <c r="W25" s="2">
        <v>-71.8</v>
      </c>
      <c r="X25" s="2">
        <v>-74.3</v>
      </c>
      <c r="Y25" s="2">
        <v>-68.3</v>
      </c>
      <c r="Z25" s="2">
        <v>-71.599999999999994</v>
      </c>
      <c r="AA25" s="2">
        <v>-67.5</v>
      </c>
      <c r="AB25" s="2">
        <v>-65.599999999999994</v>
      </c>
      <c r="AC25" s="2">
        <v>-75.5</v>
      </c>
      <c r="AD25" s="2">
        <v>-65.599999999999994</v>
      </c>
      <c r="AE25" s="2">
        <v>-67</v>
      </c>
      <c r="AF25" s="2">
        <v>-70.3</v>
      </c>
      <c r="AG25" s="2">
        <v>-70.5</v>
      </c>
      <c r="AH25" s="2">
        <v>-71.5</v>
      </c>
      <c r="AI25" s="2">
        <v>-69.3</v>
      </c>
      <c r="AJ25" s="2">
        <v>-65.400000000000006</v>
      </c>
      <c r="AK25" s="2">
        <v>-70.099999999999994</v>
      </c>
      <c r="AL25" s="2">
        <v>-71.900000000000006</v>
      </c>
      <c r="AM25" s="2">
        <v>-71.599999999999994</v>
      </c>
      <c r="AN25" s="2" t="s">
        <v>14</v>
      </c>
      <c r="AO25" s="2" t="s">
        <v>14</v>
      </c>
      <c r="AP25" s="2">
        <v>-73.2</v>
      </c>
      <c r="AQ25" s="2" t="s">
        <v>14</v>
      </c>
      <c r="AR25" s="2">
        <v>-70.599999999999994</v>
      </c>
      <c r="AS25" s="2">
        <v>-76.099999999999994</v>
      </c>
      <c r="AT25" s="2">
        <v>-71.8</v>
      </c>
      <c r="AU25" s="2">
        <v>-70.8</v>
      </c>
      <c r="AV25" s="2">
        <v>-70.3</v>
      </c>
      <c r="AW25" s="2">
        <v>-71.599999999999994</v>
      </c>
      <c r="AX25" s="2" t="s">
        <v>14</v>
      </c>
      <c r="AY25" s="2">
        <v>-70.900000000000006</v>
      </c>
      <c r="AZ25" s="2">
        <v>-68.3</v>
      </c>
      <c r="BA25" s="2">
        <v>-69.3</v>
      </c>
      <c r="BB25" s="2">
        <v>-67.8</v>
      </c>
      <c r="BC25" s="2">
        <v>-72</v>
      </c>
      <c r="BD25" s="2">
        <v>-68.3</v>
      </c>
      <c r="BE25" s="2">
        <v>-69.400000000000006</v>
      </c>
      <c r="BF25" s="2">
        <v>-68.3</v>
      </c>
      <c r="BG25" s="2">
        <v>-73.7</v>
      </c>
      <c r="BH25" s="2">
        <v>-64.7</v>
      </c>
      <c r="BI25" s="2">
        <v>-65.900000000000006</v>
      </c>
      <c r="BJ25" s="2">
        <v>-70.099999999999994</v>
      </c>
      <c r="BK25" s="2">
        <v>-69.900000000000006</v>
      </c>
      <c r="BL25" s="2">
        <v>-69.7</v>
      </c>
      <c r="BM25" s="2">
        <v>-67.8</v>
      </c>
      <c r="BN25" s="2">
        <v>-68.5</v>
      </c>
      <c r="BO25" s="2"/>
      <c r="BP25" s="2"/>
    </row>
    <row r="26" spans="1:68" x14ac:dyDescent="0.25">
      <c r="A26" s="1" t="s">
        <v>9</v>
      </c>
      <c r="B26" s="2">
        <f t="shared" si="3"/>
        <v>-62.785714285714285</v>
      </c>
      <c r="C26" s="2">
        <f t="shared" si="4"/>
        <v>-63.057692307692307</v>
      </c>
      <c r="D26" s="4" t="s">
        <v>36</v>
      </c>
      <c r="E26" s="2">
        <v>-65.3</v>
      </c>
      <c r="F26" s="2">
        <v>-63</v>
      </c>
      <c r="G26" s="2">
        <v>-64.900000000000006</v>
      </c>
      <c r="H26" s="2">
        <v>-60.5</v>
      </c>
      <c r="I26" s="2" t="s">
        <v>14</v>
      </c>
      <c r="J26" s="2">
        <v>-64.2</v>
      </c>
      <c r="K26" s="2">
        <v>-64.5</v>
      </c>
      <c r="L26" s="2">
        <v>-63.3</v>
      </c>
      <c r="M26" s="2">
        <v>-63.4</v>
      </c>
      <c r="N26" s="2">
        <v>-63.4</v>
      </c>
      <c r="O26" s="2">
        <v>-60.4</v>
      </c>
      <c r="P26" s="2">
        <v>-62.1</v>
      </c>
      <c r="Q26" s="2">
        <v>-61.4</v>
      </c>
      <c r="R26" s="2">
        <v>-62.6</v>
      </c>
      <c r="S26" s="2">
        <v>-66.400000000000006</v>
      </c>
      <c r="T26" s="2">
        <v>-62.3</v>
      </c>
      <c r="U26" s="2">
        <v>-61.2</v>
      </c>
      <c r="V26" s="2">
        <v>-61.5</v>
      </c>
      <c r="W26" s="2">
        <v>-63.4</v>
      </c>
      <c r="X26" s="2">
        <v>-65.3</v>
      </c>
      <c r="Y26" s="2">
        <v>-64.599999999999994</v>
      </c>
      <c r="Z26" s="2">
        <v>-66.400000000000006</v>
      </c>
      <c r="AA26" s="2">
        <v>-65.3</v>
      </c>
      <c r="AB26" s="2">
        <v>-65</v>
      </c>
      <c r="AC26" s="2">
        <v>-63.5</v>
      </c>
      <c r="AD26" s="2">
        <v>-63.9</v>
      </c>
      <c r="AE26" s="2">
        <v>-64</v>
      </c>
      <c r="AF26" s="2">
        <v>-64.2</v>
      </c>
      <c r="AG26" s="2">
        <v>-63.6</v>
      </c>
      <c r="AH26" s="2">
        <v>-62.5</v>
      </c>
      <c r="AI26" s="2">
        <v>-61</v>
      </c>
      <c r="AJ26" s="2">
        <v>-60.6</v>
      </c>
      <c r="AK26" s="2">
        <v>-63.2</v>
      </c>
      <c r="AL26" s="2">
        <v>-64.099999999999994</v>
      </c>
      <c r="AM26" s="2">
        <v>-64</v>
      </c>
      <c r="AN26" s="2" t="s">
        <v>14</v>
      </c>
      <c r="AO26" s="2" t="s">
        <v>14</v>
      </c>
      <c r="AP26" s="2">
        <v>-64</v>
      </c>
      <c r="AQ26" s="2" t="s">
        <v>14</v>
      </c>
      <c r="AR26" s="2">
        <v>-65.400000000000006</v>
      </c>
      <c r="AS26" s="2">
        <v>-67.599999999999994</v>
      </c>
      <c r="AT26" s="2">
        <v>-64.8</v>
      </c>
      <c r="AU26" s="2">
        <v>-67.5</v>
      </c>
      <c r="AV26" s="2">
        <v>-63.1</v>
      </c>
      <c r="AW26" s="2">
        <v>-62</v>
      </c>
      <c r="AX26" s="2" t="s">
        <v>14</v>
      </c>
      <c r="AY26" s="2">
        <v>-62.7</v>
      </c>
      <c r="AZ26" s="2">
        <v>-60.3</v>
      </c>
      <c r="BA26" s="2">
        <v>-62.8</v>
      </c>
      <c r="BB26" s="2">
        <v>-60.7</v>
      </c>
      <c r="BC26" s="2">
        <v>-52.3</v>
      </c>
      <c r="BD26" s="2">
        <v>-62.7</v>
      </c>
      <c r="BE26" s="2">
        <v>-64</v>
      </c>
      <c r="BF26" s="2">
        <v>-61.2</v>
      </c>
      <c r="BG26" s="2">
        <v>-60.6</v>
      </c>
      <c r="BH26" s="2">
        <v>-61.2</v>
      </c>
      <c r="BI26" s="2">
        <v>-59.8</v>
      </c>
      <c r="BJ26" s="2">
        <v>-58.1</v>
      </c>
      <c r="BK26" s="2">
        <v>-63.8</v>
      </c>
      <c r="BL26" s="2">
        <v>-56.9</v>
      </c>
      <c r="BM26" s="2">
        <v>-59.5</v>
      </c>
      <c r="BN26" s="2">
        <v>-59.2</v>
      </c>
      <c r="BO26" s="2"/>
      <c r="BP26" s="2"/>
    </row>
    <row r="27" spans="1:68" x14ac:dyDescent="0.25">
      <c r="A27" s="1" t="s">
        <v>10</v>
      </c>
      <c r="B27" s="2">
        <f t="shared" si="3"/>
        <v>-48.753571428571419</v>
      </c>
      <c r="C27" s="2">
        <f>AVERAGE(AB27:AM27,AP27,AP27,AR27:AW27,AY27:BE27)</f>
        <v>-48.63703703703704</v>
      </c>
      <c r="D27" s="4" t="s">
        <v>37</v>
      </c>
      <c r="E27" s="2">
        <v>-50.2</v>
      </c>
      <c r="F27" s="2">
        <v>-50.3</v>
      </c>
      <c r="G27" s="2">
        <v>-52.1</v>
      </c>
      <c r="H27" s="2">
        <v>-50.1</v>
      </c>
      <c r="I27" s="2" t="s">
        <v>14</v>
      </c>
      <c r="J27" s="2">
        <v>-51.6</v>
      </c>
      <c r="K27" s="2">
        <v>-48.8</v>
      </c>
      <c r="L27" s="2">
        <v>-51.8</v>
      </c>
      <c r="M27" s="2">
        <v>-49.4</v>
      </c>
      <c r="N27" s="2">
        <v>-47.6</v>
      </c>
      <c r="O27" s="2">
        <v>-49</v>
      </c>
      <c r="P27" s="2">
        <v>-50.2</v>
      </c>
      <c r="Q27" s="2">
        <v>-51.3</v>
      </c>
      <c r="R27" s="2">
        <v>-50</v>
      </c>
      <c r="S27" s="2">
        <v>-50.5</v>
      </c>
      <c r="T27" s="2">
        <v>-46.8</v>
      </c>
      <c r="U27" s="2">
        <v>-48.3</v>
      </c>
      <c r="V27" s="2">
        <v>-47.8</v>
      </c>
      <c r="W27" s="2">
        <v>-49.2</v>
      </c>
      <c r="X27" s="2">
        <v>-51.5</v>
      </c>
      <c r="Y27" s="2">
        <v>-47.6</v>
      </c>
      <c r="Z27" s="2">
        <v>-50.1</v>
      </c>
      <c r="AA27" s="2">
        <v>-49.5</v>
      </c>
      <c r="AB27" s="2">
        <v>-50.8</v>
      </c>
      <c r="AC27" s="2">
        <v>-44.4</v>
      </c>
      <c r="AD27" s="2">
        <v>-52.5</v>
      </c>
      <c r="AE27" s="2">
        <v>-47.8</v>
      </c>
      <c r="AF27" s="2">
        <v>-50.9</v>
      </c>
      <c r="AG27" s="2">
        <v>-48.9</v>
      </c>
      <c r="AH27" s="2">
        <v>-51.7</v>
      </c>
      <c r="AI27" s="2">
        <v>-49.2</v>
      </c>
      <c r="AJ27" s="2">
        <v>-9</v>
      </c>
      <c r="AK27" s="2">
        <v>-47.9</v>
      </c>
      <c r="AL27" s="2">
        <v>-87.5</v>
      </c>
      <c r="AM27" s="2">
        <v>-48.7</v>
      </c>
      <c r="AN27" s="2" t="s">
        <v>14</v>
      </c>
      <c r="AO27" s="2" t="s">
        <v>14</v>
      </c>
      <c r="AP27" s="2">
        <v>-49.5</v>
      </c>
      <c r="AQ27" s="2" t="s">
        <v>14</v>
      </c>
      <c r="AR27" s="2">
        <v>-46</v>
      </c>
      <c r="AS27" s="2">
        <v>-48.7</v>
      </c>
      <c r="AT27" s="2">
        <v>-49</v>
      </c>
      <c r="AU27" s="2">
        <v>-47.2</v>
      </c>
      <c r="AV27" s="2">
        <v>-46.7</v>
      </c>
      <c r="AW27" s="2">
        <v>-50</v>
      </c>
      <c r="AX27" s="2" t="s">
        <v>14</v>
      </c>
      <c r="AY27" s="2">
        <v>-48.2</v>
      </c>
      <c r="AZ27" s="2">
        <v>-48.6</v>
      </c>
      <c r="BA27" s="2">
        <v>-49.3</v>
      </c>
      <c r="BB27" s="2">
        <v>-48</v>
      </c>
      <c r="BC27" s="2">
        <v>-46.2</v>
      </c>
      <c r="BD27" s="2">
        <v>-46.6</v>
      </c>
      <c r="BE27" s="2">
        <v>-50.4</v>
      </c>
      <c r="BF27" s="2">
        <v>-47.2</v>
      </c>
      <c r="BG27" s="2">
        <v>-47.2</v>
      </c>
      <c r="BH27" s="2">
        <v>-46</v>
      </c>
      <c r="BI27" s="2">
        <v>-46</v>
      </c>
      <c r="BJ27" s="2">
        <v>-46.2</v>
      </c>
      <c r="BK27" s="2">
        <v>-45.9</v>
      </c>
      <c r="BL27" s="2">
        <v>-45.7</v>
      </c>
      <c r="BM27" s="2">
        <v>-48.6</v>
      </c>
      <c r="BN27" s="2">
        <v>-47.3</v>
      </c>
      <c r="BO27" s="2"/>
      <c r="BP27" s="2"/>
    </row>
    <row r="28" spans="1:68" s="29" customFormat="1" ht="15.75" thickBot="1" x14ac:dyDescent="0.3">
      <c r="A28" s="25" t="s">
        <v>11</v>
      </c>
      <c r="B28" s="27">
        <f t="shared" si="3"/>
        <v>-37.992727272727272</v>
      </c>
      <c r="C28" s="27">
        <f>AVERAGE(AB28:AM28,AP28,AS28:AW28,AY28:BE28)</f>
        <v>-38.516000000000005</v>
      </c>
      <c r="D28" s="28" t="s">
        <v>40</v>
      </c>
      <c r="E28" s="2">
        <v>-38.9</v>
      </c>
      <c r="F28" s="2">
        <v>-37.6</v>
      </c>
      <c r="G28" s="2">
        <v>-39.200000000000003</v>
      </c>
      <c r="H28" s="2">
        <v>-39.6</v>
      </c>
      <c r="I28" s="2" t="s">
        <v>14</v>
      </c>
      <c r="J28" s="2">
        <v>-38.6</v>
      </c>
      <c r="K28" s="2">
        <v>-37.799999999999997</v>
      </c>
      <c r="L28" s="2">
        <v>-39.4</v>
      </c>
      <c r="M28" s="2">
        <v>-37.200000000000003</v>
      </c>
      <c r="N28" s="2">
        <v>-36.6</v>
      </c>
      <c r="O28" s="2">
        <v>-38.6</v>
      </c>
      <c r="P28" s="2">
        <v>-37.700000000000003</v>
      </c>
      <c r="Q28" s="2">
        <v>-38.5</v>
      </c>
      <c r="R28" s="2">
        <v>-36</v>
      </c>
      <c r="S28" s="2">
        <v>-39.5</v>
      </c>
      <c r="T28" s="2">
        <v>-39.700000000000003</v>
      </c>
      <c r="U28" s="2">
        <v>-37.6</v>
      </c>
      <c r="V28" s="2">
        <v>-36.1</v>
      </c>
      <c r="W28" s="2">
        <v>-34.299999999999997</v>
      </c>
      <c r="X28" s="2">
        <v>-37.200000000000003</v>
      </c>
      <c r="Y28" s="2">
        <v>-34.9</v>
      </c>
      <c r="Z28" s="2">
        <v>-36.799999999999997</v>
      </c>
      <c r="AA28" s="2">
        <v>-37.299999999999997</v>
      </c>
      <c r="AB28" s="2">
        <v>-37.1</v>
      </c>
      <c r="AC28" s="2">
        <v>-36.4</v>
      </c>
      <c r="AD28" s="2">
        <v>-39</v>
      </c>
      <c r="AE28" s="2">
        <v>-35.4</v>
      </c>
      <c r="AF28" s="2">
        <v>-37.5</v>
      </c>
      <c r="AG28" s="2">
        <v>-37.799999999999997</v>
      </c>
      <c r="AH28" s="2">
        <v>-38.6</v>
      </c>
      <c r="AI28" s="2">
        <v>-39.4</v>
      </c>
      <c r="AJ28" s="2">
        <v>-33.299999999999997</v>
      </c>
      <c r="AK28" s="2">
        <v>-34.1</v>
      </c>
      <c r="AL28" s="2">
        <v>-70</v>
      </c>
      <c r="AM28" s="2">
        <v>-38.799999999999997</v>
      </c>
      <c r="AN28" s="2" t="s">
        <v>14</v>
      </c>
      <c r="AO28" s="2" t="s">
        <v>14</v>
      </c>
      <c r="AP28" s="2">
        <v>-37.700000000000003</v>
      </c>
      <c r="AQ28" s="2" t="s">
        <v>14</v>
      </c>
      <c r="AR28" s="2" t="s">
        <v>14</v>
      </c>
      <c r="AS28" s="2">
        <v>-37</v>
      </c>
      <c r="AT28" s="2">
        <v>-40.700000000000003</v>
      </c>
      <c r="AU28" s="2">
        <v>-36.4</v>
      </c>
      <c r="AV28" s="2">
        <v>-37.200000000000003</v>
      </c>
      <c r="AW28" s="2">
        <v>-40.200000000000003</v>
      </c>
      <c r="AX28" s="2" t="s">
        <v>14</v>
      </c>
      <c r="AY28" s="2">
        <v>-36.1</v>
      </c>
      <c r="AZ28" s="2">
        <v>-34.700000000000003</v>
      </c>
      <c r="BA28" s="2">
        <v>-38.299999999999997</v>
      </c>
      <c r="BB28" s="2">
        <v>-37.200000000000003</v>
      </c>
      <c r="BC28" s="2">
        <v>-36.5</v>
      </c>
      <c r="BD28" s="2">
        <v>-37</v>
      </c>
      <c r="BE28" s="2">
        <v>-36.5</v>
      </c>
      <c r="BF28" s="2">
        <v>-36.200000000000003</v>
      </c>
      <c r="BG28" s="2">
        <v>-35.299999999999997</v>
      </c>
      <c r="BH28" s="2">
        <v>-36.4</v>
      </c>
      <c r="BI28" s="2">
        <v>-37.700000000000003</v>
      </c>
      <c r="BJ28" s="2">
        <v>-36</v>
      </c>
      <c r="BK28" s="2">
        <v>-37.1</v>
      </c>
      <c r="BL28" s="2">
        <v>-45.2</v>
      </c>
      <c r="BM28" s="2">
        <v>-33.700000000000003</v>
      </c>
      <c r="BN28" s="2"/>
      <c r="BO28" s="27"/>
      <c r="BP28" s="27"/>
    </row>
    <row r="29" spans="1:68" s="35" customFormat="1" x14ac:dyDescent="0.25">
      <c r="A29" s="32" t="s">
        <v>18</v>
      </c>
      <c r="B29" s="33">
        <f t="shared" si="3"/>
        <v>-73.775000000000006</v>
      </c>
      <c r="C29" s="33">
        <f>AVERAGE(AB29:AM29,AP29,AR29:AW29,AY29:BE29)</f>
        <v>-74.100000000000009</v>
      </c>
      <c r="D29" s="34" t="s">
        <v>36</v>
      </c>
      <c r="E29" s="33">
        <f>MIN(E17:E28)</f>
        <v>-76.3</v>
      </c>
      <c r="F29" s="33">
        <f t="shared" ref="F29:BN29" si="5">MIN(F17:F28)</f>
        <v>-73.7</v>
      </c>
      <c r="G29" s="33">
        <f t="shared" si="5"/>
        <v>-74.900000000000006</v>
      </c>
      <c r="H29" s="33">
        <f t="shared" si="5"/>
        <v>-70.2</v>
      </c>
      <c r="I29" s="33" t="s">
        <v>14</v>
      </c>
      <c r="J29" s="33">
        <f t="shared" si="5"/>
        <v>-69.400000000000006</v>
      </c>
      <c r="K29" s="33">
        <f t="shared" si="5"/>
        <v>-74.400000000000006</v>
      </c>
      <c r="L29" s="33">
        <f t="shared" si="5"/>
        <v>-72.5</v>
      </c>
      <c r="M29" s="33">
        <f t="shared" si="5"/>
        <v>-74.5</v>
      </c>
      <c r="N29" s="33">
        <f t="shared" si="5"/>
        <v>-75.7</v>
      </c>
      <c r="O29" s="33">
        <f t="shared" si="5"/>
        <v>-75.099999999999994</v>
      </c>
      <c r="P29" s="33">
        <f t="shared" si="5"/>
        <v>-73.7</v>
      </c>
      <c r="Q29" s="33">
        <f t="shared" si="5"/>
        <v>-73.400000000000006</v>
      </c>
      <c r="R29" s="33">
        <f t="shared" si="5"/>
        <v>-72.3</v>
      </c>
      <c r="S29" s="33">
        <f t="shared" si="5"/>
        <v>-72.3</v>
      </c>
      <c r="T29" s="33">
        <f t="shared" si="5"/>
        <v>-75</v>
      </c>
      <c r="U29" s="33">
        <f t="shared" si="5"/>
        <v>-72.3</v>
      </c>
      <c r="V29" s="33">
        <f t="shared" si="5"/>
        <v>-75.900000000000006</v>
      </c>
      <c r="W29" s="33">
        <f t="shared" si="5"/>
        <v>-73.900000000000006</v>
      </c>
      <c r="X29" s="33">
        <f t="shared" si="5"/>
        <v>-74.3</v>
      </c>
      <c r="Y29" s="33">
        <f t="shared" si="5"/>
        <v>-76.7</v>
      </c>
      <c r="Z29" s="33">
        <f t="shared" si="5"/>
        <v>-75.400000000000006</v>
      </c>
      <c r="AA29" s="33">
        <f t="shared" si="5"/>
        <v>-69.400000000000006</v>
      </c>
      <c r="AB29" s="33">
        <f t="shared" si="5"/>
        <v>-73.3</v>
      </c>
      <c r="AC29" s="33">
        <f t="shared" si="5"/>
        <v>-75.5</v>
      </c>
      <c r="AD29" s="33">
        <f t="shared" si="5"/>
        <v>-76.7</v>
      </c>
      <c r="AE29" s="33">
        <f t="shared" si="5"/>
        <v>-73.2</v>
      </c>
      <c r="AF29" s="33">
        <f t="shared" si="5"/>
        <v>-74</v>
      </c>
      <c r="AG29" s="33">
        <f t="shared" si="5"/>
        <v>-74</v>
      </c>
      <c r="AH29" s="33">
        <f t="shared" si="5"/>
        <v>-77.8</v>
      </c>
      <c r="AI29" s="33">
        <f t="shared" si="5"/>
        <v>-73.5</v>
      </c>
      <c r="AJ29" s="33">
        <f t="shared" si="5"/>
        <v>-72.2</v>
      </c>
      <c r="AK29" s="33">
        <f t="shared" si="5"/>
        <v>-73</v>
      </c>
      <c r="AL29" s="33">
        <f t="shared" si="5"/>
        <v>-87.5</v>
      </c>
      <c r="AM29" s="33">
        <f t="shared" si="5"/>
        <v>-71.599999999999994</v>
      </c>
      <c r="AN29" s="33" t="s">
        <v>14</v>
      </c>
      <c r="AO29" s="33" t="s">
        <v>14</v>
      </c>
      <c r="AP29" s="33">
        <f t="shared" si="5"/>
        <v>-73.2</v>
      </c>
      <c r="AQ29" s="33" t="s">
        <v>14</v>
      </c>
      <c r="AR29" s="33">
        <f t="shared" si="5"/>
        <v>-75.7</v>
      </c>
      <c r="AS29" s="33">
        <f t="shared" si="5"/>
        <v>-76.099999999999994</v>
      </c>
      <c r="AT29" s="33">
        <f t="shared" si="5"/>
        <v>-73.400000000000006</v>
      </c>
      <c r="AU29" s="33">
        <f t="shared" si="5"/>
        <v>-71.900000000000006</v>
      </c>
      <c r="AV29" s="33">
        <f t="shared" si="5"/>
        <v>-72.400000000000006</v>
      </c>
      <c r="AW29" s="33">
        <f t="shared" si="5"/>
        <v>-74.8</v>
      </c>
      <c r="AX29" s="33" t="s">
        <v>14</v>
      </c>
      <c r="AY29" s="33">
        <f t="shared" si="5"/>
        <v>-74.5</v>
      </c>
      <c r="AZ29" s="33">
        <f t="shared" si="5"/>
        <v>-72.099999999999994</v>
      </c>
      <c r="BA29" s="33">
        <f t="shared" si="5"/>
        <v>-70.400000000000006</v>
      </c>
      <c r="BB29" s="33">
        <f t="shared" si="5"/>
        <v>-68.7</v>
      </c>
      <c r="BC29" s="33">
        <f t="shared" si="5"/>
        <v>-73.8</v>
      </c>
      <c r="BD29" s="33">
        <f t="shared" si="5"/>
        <v>-72.3</v>
      </c>
      <c r="BE29" s="33">
        <f t="shared" si="5"/>
        <v>-75</v>
      </c>
      <c r="BF29" s="33">
        <f t="shared" si="5"/>
        <v>-71.900000000000006</v>
      </c>
      <c r="BG29" s="33">
        <f t="shared" si="5"/>
        <v>-74</v>
      </c>
      <c r="BH29" s="33">
        <f t="shared" si="5"/>
        <v>-70.8</v>
      </c>
      <c r="BI29" s="33">
        <f t="shared" si="5"/>
        <v>-73.599999999999994</v>
      </c>
      <c r="BJ29" s="33">
        <f t="shared" si="5"/>
        <v>-74</v>
      </c>
      <c r="BK29" s="33">
        <f t="shared" si="5"/>
        <v>-74.5</v>
      </c>
      <c r="BL29" s="33">
        <f t="shared" si="5"/>
        <v>-72.3</v>
      </c>
      <c r="BM29" s="33">
        <f t="shared" si="5"/>
        <v>-72.400000000000006</v>
      </c>
      <c r="BN29" s="33">
        <f t="shared" si="5"/>
        <v>-73.2</v>
      </c>
      <c r="BO29" s="33"/>
      <c r="BP29" s="33"/>
    </row>
    <row r="30" spans="1:68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8" s="17" customFormat="1" ht="30" customHeight="1" thickBot="1" x14ac:dyDescent="0.3">
      <c r="A31" s="17" t="s">
        <v>21</v>
      </c>
      <c r="B31" s="18" t="s">
        <v>98</v>
      </c>
      <c r="C31" s="18" t="s">
        <v>13</v>
      </c>
      <c r="D31" s="18" t="s">
        <v>15</v>
      </c>
      <c r="E31" s="17">
        <v>1958</v>
      </c>
      <c r="F31" s="17">
        <v>1959</v>
      </c>
      <c r="G31" s="17">
        <v>1960</v>
      </c>
      <c r="H31" s="17">
        <v>1961</v>
      </c>
      <c r="I31" s="17">
        <v>1962</v>
      </c>
      <c r="J31" s="17">
        <v>1963</v>
      </c>
      <c r="K31" s="17">
        <v>1964</v>
      </c>
      <c r="L31" s="17">
        <v>1965</v>
      </c>
      <c r="M31" s="17">
        <v>1966</v>
      </c>
      <c r="N31" s="17">
        <v>1967</v>
      </c>
      <c r="O31" s="17">
        <v>1968</v>
      </c>
      <c r="P31" s="17">
        <v>1969</v>
      </c>
      <c r="Q31" s="17">
        <v>1970</v>
      </c>
      <c r="R31" s="17">
        <v>1971</v>
      </c>
      <c r="S31" s="17">
        <v>1972</v>
      </c>
      <c r="T31" s="17">
        <v>1973</v>
      </c>
      <c r="U31" s="17">
        <v>1974</v>
      </c>
      <c r="V31" s="17">
        <v>1975</v>
      </c>
      <c r="W31" s="17">
        <v>1976</v>
      </c>
      <c r="X31" s="17">
        <v>1977</v>
      </c>
      <c r="Y31" s="17">
        <v>1978</v>
      </c>
      <c r="Z31" s="17">
        <v>1979</v>
      </c>
      <c r="AA31" s="17">
        <v>1980</v>
      </c>
      <c r="AB31" s="17">
        <v>1981</v>
      </c>
      <c r="AC31" s="17">
        <v>1982</v>
      </c>
      <c r="AD31" s="17">
        <v>1983</v>
      </c>
      <c r="AE31" s="17">
        <v>1984</v>
      </c>
      <c r="AF31" s="17">
        <v>1985</v>
      </c>
      <c r="AG31" s="17">
        <v>1986</v>
      </c>
      <c r="AH31" s="17">
        <v>1987</v>
      </c>
      <c r="AI31" s="17">
        <v>1988</v>
      </c>
      <c r="AJ31" s="17">
        <v>1989</v>
      </c>
      <c r="AK31" s="17">
        <v>1990</v>
      </c>
      <c r="AL31" s="17">
        <v>1991</v>
      </c>
      <c r="AM31" s="17">
        <v>1992</v>
      </c>
      <c r="AN31" s="17">
        <v>1993</v>
      </c>
      <c r="AO31" s="17">
        <v>1994</v>
      </c>
      <c r="AP31" s="17">
        <v>1995</v>
      </c>
      <c r="AQ31" s="17">
        <v>1996</v>
      </c>
      <c r="AR31" s="17">
        <v>1997</v>
      </c>
      <c r="AS31" s="17">
        <v>1998</v>
      </c>
      <c r="AT31" s="17">
        <v>1999</v>
      </c>
      <c r="AU31" s="17">
        <v>2000</v>
      </c>
      <c r="AV31" s="17">
        <v>2001</v>
      </c>
      <c r="AW31" s="17">
        <v>2002</v>
      </c>
      <c r="AX31" s="17">
        <v>2003</v>
      </c>
      <c r="AY31" s="17">
        <v>2004</v>
      </c>
      <c r="AZ31" s="17">
        <v>2005</v>
      </c>
      <c r="BA31" s="17">
        <v>2006</v>
      </c>
      <c r="BB31" s="17">
        <v>2007</v>
      </c>
      <c r="BC31" s="17">
        <v>2008</v>
      </c>
      <c r="BD31" s="17">
        <v>2009</v>
      </c>
      <c r="BE31" s="17">
        <v>2010</v>
      </c>
      <c r="BF31" s="17">
        <v>2011</v>
      </c>
      <c r="BG31" s="17">
        <v>2012</v>
      </c>
      <c r="BH31" s="17">
        <v>2013</v>
      </c>
      <c r="BI31" s="17">
        <v>2014</v>
      </c>
      <c r="BJ31" s="17">
        <v>2015</v>
      </c>
      <c r="BK31" s="17">
        <v>2016</v>
      </c>
      <c r="BL31" s="17">
        <v>2017</v>
      </c>
      <c r="BM31" s="17">
        <v>2018</v>
      </c>
      <c r="BN31" s="17">
        <v>2019</v>
      </c>
    </row>
    <row r="32" spans="1:68" x14ac:dyDescent="0.25">
      <c r="A32" s="1" t="s">
        <v>0</v>
      </c>
      <c r="B32" s="2">
        <f>AVERAGE(E32:BM32)</f>
        <v>-26.985454545454541</v>
      </c>
      <c r="C32" s="2">
        <f>AVERAGE(AB32:AM32,AP32,AR32:AX32,AZ32:BE32)</f>
        <v>-26.680769230769233</v>
      </c>
      <c r="D32" s="4" t="s">
        <v>35</v>
      </c>
      <c r="E32" s="33">
        <v>-25.7</v>
      </c>
      <c r="F32" s="33">
        <v>-30.1</v>
      </c>
      <c r="G32" s="33">
        <v>-31.1</v>
      </c>
      <c r="H32" s="33">
        <v>-28.8</v>
      </c>
      <c r="I32" s="33" t="s">
        <v>14</v>
      </c>
      <c r="J32" s="33" t="s">
        <v>14</v>
      </c>
      <c r="K32" s="33">
        <v>-27.7</v>
      </c>
      <c r="L32" s="33">
        <v>-28.6</v>
      </c>
      <c r="M32" s="33">
        <v>-30.3</v>
      </c>
      <c r="N32" s="33">
        <v>-25.8</v>
      </c>
      <c r="O32" s="33">
        <v>-28.3</v>
      </c>
      <c r="P32" s="33">
        <v>-27.6</v>
      </c>
      <c r="Q32" s="33">
        <v>-27.6</v>
      </c>
      <c r="R32" s="33">
        <v>-25.8</v>
      </c>
      <c r="S32" s="33">
        <v>-26.2</v>
      </c>
      <c r="T32" s="33">
        <v>-29.2</v>
      </c>
      <c r="U32" s="33">
        <v>-24.6</v>
      </c>
      <c r="V32" s="33">
        <v>-26.8</v>
      </c>
      <c r="W32" s="33">
        <v>-27.4</v>
      </c>
      <c r="X32" s="33">
        <v>-25.8</v>
      </c>
      <c r="Y32" s="33">
        <v>-29.7</v>
      </c>
      <c r="Z32" s="33">
        <v>-27.5</v>
      </c>
      <c r="AA32" s="33">
        <v>-25.5</v>
      </c>
      <c r="AB32" s="33">
        <v>-28.8</v>
      </c>
      <c r="AC32" s="33">
        <v>-27.9</v>
      </c>
      <c r="AD32" s="33">
        <v>-26.8</v>
      </c>
      <c r="AE32" s="33">
        <v>-27.3</v>
      </c>
      <c r="AF32" s="33">
        <v>-26.3</v>
      </c>
      <c r="AG32" s="33">
        <v>-26.5</v>
      </c>
      <c r="AH32" s="33">
        <v>-26.3</v>
      </c>
      <c r="AI32" s="33">
        <v>-27.1</v>
      </c>
      <c r="AJ32" s="33">
        <v>-29.4</v>
      </c>
      <c r="AK32" s="33">
        <v>-25.5</v>
      </c>
      <c r="AL32" s="33">
        <v>-27.3</v>
      </c>
      <c r="AM32" s="33">
        <v>-19</v>
      </c>
      <c r="AN32" s="33" t="s">
        <v>14</v>
      </c>
      <c r="AO32" s="33" t="s">
        <v>14</v>
      </c>
      <c r="AP32" s="33">
        <v>-28</v>
      </c>
      <c r="AQ32" s="33" t="s">
        <v>14</v>
      </c>
      <c r="AR32" s="33">
        <v>-27.8</v>
      </c>
      <c r="AS32" s="33">
        <v>-28.8</v>
      </c>
      <c r="AT32" s="33">
        <v>-27.2</v>
      </c>
      <c r="AU32" s="33">
        <v>-26.6</v>
      </c>
      <c r="AV32" s="33">
        <v>-26.2</v>
      </c>
      <c r="AW32" s="33">
        <v>-24.1</v>
      </c>
      <c r="AX32" s="33">
        <v>-26.7</v>
      </c>
      <c r="AY32" s="33" t="s">
        <v>14</v>
      </c>
      <c r="AZ32" s="33">
        <v>-26.6</v>
      </c>
      <c r="BA32" s="33">
        <v>-27.2</v>
      </c>
      <c r="BB32" s="33">
        <v>-26.6</v>
      </c>
      <c r="BC32" s="33">
        <v>-28.5</v>
      </c>
      <c r="BD32" s="33">
        <v>-25.3</v>
      </c>
      <c r="BE32" s="33">
        <v>-25.9</v>
      </c>
      <c r="BF32" s="33">
        <v>-25.6</v>
      </c>
      <c r="BG32" s="33">
        <v>-26.5</v>
      </c>
      <c r="BH32" s="33">
        <v>-26.7</v>
      </c>
      <c r="BI32" s="33">
        <v>-24.2</v>
      </c>
      <c r="BJ32" s="33">
        <v>-27.7</v>
      </c>
      <c r="BK32" s="33">
        <v>-27.2</v>
      </c>
      <c r="BL32" s="33">
        <v>-25.6</v>
      </c>
      <c r="BM32" s="33">
        <v>-26.9</v>
      </c>
      <c r="BN32" s="33">
        <v>-27.6</v>
      </c>
    </row>
    <row r="33" spans="1:66" x14ac:dyDescent="0.25">
      <c r="A33" s="1" t="s">
        <v>1</v>
      </c>
      <c r="B33" s="2">
        <f t="shared" ref="B33:B44" si="6">AVERAGE(E33:BM33)</f>
        <v>-38.641509433962263</v>
      </c>
      <c r="C33" s="2">
        <f>AVERAGE(AB33:AM33,AP33,AR33:AW33,AZ33:BE33)</f>
        <v>-38.475999999999992</v>
      </c>
      <c r="D33" s="4" t="s">
        <v>33</v>
      </c>
      <c r="E33" s="27">
        <v>-39.9</v>
      </c>
      <c r="F33" s="27">
        <v>-38.700000000000003</v>
      </c>
      <c r="G33" s="27">
        <v>-39.200000000000003</v>
      </c>
      <c r="H33" s="27">
        <v>-39.299999999999997</v>
      </c>
      <c r="I33" s="27" t="s">
        <v>14</v>
      </c>
      <c r="J33" s="27">
        <v>-39.9</v>
      </c>
      <c r="K33" s="27">
        <v>-41.1</v>
      </c>
      <c r="L33" s="27">
        <v>-37.9</v>
      </c>
      <c r="M33" s="27">
        <v>-37</v>
      </c>
      <c r="N33" s="27">
        <v>-36.1</v>
      </c>
      <c r="O33" s="27">
        <v>-39.6</v>
      </c>
      <c r="P33" s="27">
        <v>-38.700000000000003</v>
      </c>
      <c r="Q33" s="27">
        <v>-38.700000000000003</v>
      </c>
      <c r="R33" s="27" t="s">
        <v>14</v>
      </c>
      <c r="S33" s="27">
        <v>-39.299999999999997</v>
      </c>
      <c r="T33" s="27" t="s">
        <v>14</v>
      </c>
      <c r="U33" s="27">
        <v>-40.6</v>
      </c>
      <c r="V33" s="27">
        <v>-40</v>
      </c>
      <c r="W33" s="27">
        <v>-38</v>
      </c>
      <c r="X33" s="27">
        <v>-37.5</v>
      </c>
      <c r="Y33" s="27">
        <v>-37.6</v>
      </c>
      <c r="Z33" s="27">
        <v>-40.4</v>
      </c>
      <c r="AA33" s="27">
        <v>-37.700000000000003</v>
      </c>
      <c r="AB33" s="27">
        <v>-38.9</v>
      </c>
      <c r="AC33" s="27">
        <v>-38</v>
      </c>
      <c r="AD33" s="27">
        <v>-38.700000000000003</v>
      </c>
      <c r="AE33" s="27">
        <v>-41.2</v>
      </c>
      <c r="AF33" s="27">
        <v>-40.700000000000003</v>
      </c>
      <c r="AG33" s="27">
        <v>-33.4</v>
      </c>
      <c r="AH33" s="27">
        <v>-39.700000000000003</v>
      </c>
      <c r="AI33" s="27">
        <v>-39.799999999999997</v>
      </c>
      <c r="AJ33" s="27">
        <v>-39.200000000000003</v>
      </c>
      <c r="AK33" s="27">
        <v>-38.5</v>
      </c>
      <c r="AL33" s="27">
        <v>-36.4</v>
      </c>
      <c r="AM33" s="27">
        <v>-35.299999999999997</v>
      </c>
      <c r="AN33" s="27" t="s">
        <v>14</v>
      </c>
      <c r="AO33" s="27" t="s">
        <v>14</v>
      </c>
      <c r="AP33" s="27">
        <v>-38.299999999999997</v>
      </c>
      <c r="AQ33" s="27" t="s">
        <v>14</v>
      </c>
      <c r="AR33" s="27">
        <v>-38.299999999999997</v>
      </c>
      <c r="AS33" s="27">
        <v>-38.799999999999997</v>
      </c>
      <c r="AT33" s="27">
        <v>-39.4</v>
      </c>
      <c r="AU33" s="27">
        <v>-39.299999999999997</v>
      </c>
      <c r="AV33" s="27">
        <v>-36.799999999999997</v>
      </c>
      <c r="AW33" s="27">
        <v>-38.799999999999997</v>
      </c>
      <c r="AX33" s="27" t="s">
        <v>14</v>
      </c>
      <c r="AY33" s="27" t="s">
        <v>14</v>
      </c>
      <c r="AZ33" s="27">
        <v>-39.200000000000003</v>
      </c>
      <c r="BA33" s="27">
        <v>-38.5</v>
      </c>
      <c r="BB33" s="27">
        <v>-40.299999999999997</v>
      </c>
      <c r="BC33" s="27">
        <v>-40.700000000000003</v>
      </c>
      <c r="BD33" s="27">
        <v>-35.6</v>
      </c>
      <c r="BE33" s="27">
        <v>-38.1</v>
      </c>
      <c r="BF33" s="27">
        <v>-36.200000000000003</v>
      </c>
      <c r="BG33" s="27">
        <v>-40</v>
      </c>
      <c r="BH33" s="27">
        <v>-40.799999999999997</v>
      </c>
      <c r="BI33" s="27">
        <v>-38.4</v>
      </c>
      <c r="BJ33" s="27">
        <v>-38.299999999999997</v>
      </c>
      <c r="BK33" s="27">
        <v>-38.6</v>
      </c>
      <c r="BL33" s="27">
        <v>-37.799999999999997</v>
      </c>
      <c r="BM33" s="27">
        <v>-38.799999999999997</v>
      </c>
      <c r="BN33" s="27">
        <v>-34.9</v>
      </c>
    </row>
    <row r="34" spans="1:66" x14ac:dyDescent="0.25">
      <c r="A34" s="1" t="s">
        <v>2</v>
      </c>
      <c r="B34" s="2">
        <f t="shared" si="6"/>
        <v>-52.998076923076944</v>
      </c>
      <c r="C34" s="2">
        <f>AVERAGE(AB34:AM34,AP34,AR34:AW34,AY34:BE34)</f>
        <v>-52.607692307692304</v>
      </c>
      <c r="D34" s="4" t="s">
        <v>42</v>
      </c>
      <c r="E34" s="27">
        <v>-53</v>
      </c>
      <c r="F34" s="27">
        <v>-49.6</v>
      </c>
      <c r="G34" s="27">
        <v>-58.1</v>
      </c>
      <c r="H34" s="27">
        <v>-54</v>
      </c>
      <c r="I34" s="27" t="s">
        <v>14</v>
      </c>
      <c r="J34" s="27" t="s">
        <v>14</v>
      </c>
      <c r="K34" s="27" t="s">
        <v>14</v>
      </c>
      <c r="L34" s="27">
        <v>-54.9</v>
      </c>
      <c r="M34" s="27">
        <v>-50</v>
      </c>
      <c r="N34" s="27">
        <v>-50.7</v>
      </c>
      <c r="O34" s="27">
        <v>-53.3</v>
      </c>
      <c r="P34" s="27">
        <v>-54.3</v>
      </c>
      <c r="Q34" s="27">
        <v>-51.6</v>
      </c>
      <c r="R34" s="27" t="s">
        <v>14</v>
      </c>
      <c r="S34" s="27">
        <v>-53.1</v>
      </c>
      <c r="T34" s="27" t="s">
        <v>14</v>
      </c>
      <c r="U34" s="27">
        <v>-57.2</v>
      </c>
      <c r="V34" s="27">
        <v>-50.8</v>
      </c>
      <c r="W34" s="27">
        <v>-53.5</v>
      </c>
      <c r="X34" s="27">
        <v>-52.4</v>
      </c>
      <c r="Y34" s="27">
        <v>-54.4</v>
      </c>
      <c r="Z34" s="27">
        <v>-56.4</v>
      </c>
      <c r="AA34" s="27">
        <v>-49.3</v>
      </c>
      <c r="AB34" s="27">
        <v>-52.3</v>
      </c>
      <c r="AC34" s="27">
        <v>-50.8</v>
      </c>
      <c r="AD34" s="27">
        <v>-53.2</v>
      </c>
      <c r="AE34" s="27">
        <v>-52.7</v>
      </c>
      <c r="AF34" s="27">
        <v>-55</v>
      </c>
      <c r="AG34" s="27">
        <v>-54.3</v>
      </c>
      <c r="AH34" s="27">
        <v>-51.7</v>
      </c>
      <c r="AI34" s="27">
        <v>-51.8</v>
      </c>
      <c r="AJ34" s="27">
        <v>-52.4</v>
      </c>
      <c r="AK34" s="27">
        <v>-51</v>
      </c>
      <c r="AL34" s="27">
        <v>-52.6</v>
      </c>
      <c r="AM34" s="27">
        <v>-52.8</v>
      </c>
      <c r="AN34" s="27" t="s">
        <v>14</v>
      </c>
      <c r="AO34" s="27" t="s">
        <v>14</v>
      </c>
      <c r="AP34" s="27">
        <v>-53.1</v>
      </c>
      <c r="AQ34" s="27" t="s">
        <v>14</v>
      </c>
      <c r="AR34" s="27">
        <v>-53.4</v>
      </c>
      <c r="AS34" s="27">
        <v>-55.3</v>
      </c>
      <c r="AT34" s="27">
        <v>-53.2</v>
      </c>
      <c r="AU34" s="27">
        <v>-55.9</v>
      </c>
      <c r="AV34" s="27">
        <v>-52.2</v>
      </c>
      <c r="AW34" s="27">
        <v>-51.4</v>
      </c>
      <c r="AX34" s="27" t="s">
        <v>14</v>
      </c>
      <c r="AY34" s="27">
        <v>-52.4</v>
      </c>
      <c r="AZ34" s="27">
        <v>-52.3</v>
      </c>
      <c r="BA34" s="27">
        <v>-53.8</v>
      </c>
      <c r="BB34" s="27">
        <v>-51.3</v>
      </c>
      <c r="BC34" s="27">
        <v>-49.9</v>
      </c>
      <c r="BD34" s="27">
        <v>-52.4</v>
      </c>
      <c r="BE34" s="27">
        <v>-50.6</v>
      </c>
      <c r="BF34" s="27">
        <v>-52.9</v>
      </c>
      <c r="BG34" s="27">
        <v>-53.8</v>
      </c>
      <c r="BH34" s="27">
        <v>-56</v>
      </c>
      <c r="BI34" s="27">
        <v>-54.3</v>
      </c>
      <c r="BJ34" s="27">
        <v>-52.7</v>
      </c>
      <c r="BK34" s="27">
        <v>-55.9</v>
      </c>
      <c r="BL34" s="27">
        <v>-54.4</v>
      </c>
      <c r="BM34" s="27">
        <v>-51.5</v>
      </c>
      <c r="BN34" s="27">
        <v>-52.7</v>
      </c>
    </row>
    <row r="35" spans="1:66" x14ac:dyDescent="0.25">
      <c r="A35" s="1" t="s">
        <v>3</v>
      </c>
      <c r="B35" s="2">
        <f t="shared" si="6"/>
        <v>-61.184313725490163</v>
      </c>
      <c r="C35" s="2">
        <f>AVERAGE(AB35,AD35:AM35,AP35,AR35:AW35,AY35:BE35)</f>
        <v>-61.067999999999991</v>
      </c>
      <c r="D35" s="4" t="s">
        <v>33</v>
      </c>
      <c r="E35" s="27">
        <v>-60.9</v>
      </c>
      <c r="F35" s="27">
        <v>-58.4</v>
      </c>
      <c r="G35" s="27">
        <v>-65.400000000000006</v>
      </c>
      <c r="H35" s="27">
        <v>-63.5</v>
      </c>
      <c r="I35" s="27" t="s">
        <v>14</v>
      </c>
      <c r="J35" s="27" t="s">
        <v>14</v>
      </c>
      <c r="K35" s="27" t="s">
        <v>14</v>
      </c>
      <c r="L35" s="27" t="s">
        <v>14</v>
      </c>
      <c r="M35" s="27">
        <v>-62.5</v>
      </c>
      <c r="N35" s="27">
        <v>-63.7</v>
      </c>
      <c r="O35" s="27">
        <v>-59.3</v>
      </c>
      <c r="P35" s="27">
        <v>-60.4</v>
      </c>
      <c r="Q35" s="27">
        <v>-62</v>
      </c>
      <c r="R35" s="27" t="s">
        <v>14</v>
      </c>
      <c r="S35" s="27">
        <v>-62.6</v>
      </c>
      <c r="T35" s="27">
        <v>-55.9</v>
      </c>
      <c r="U35" s="27">
        <v>-65.900000000000006</v>
      </c>
      <c r="V35" s="27">
        <v>-59.8</v>
      </c>
      <c r="W35" s="27">
        <v>-62.9</v>
      </c>
      <c r="X35" s="27">
        <v>-63.8</v>
      </c>
      <c r="Y35" s="27">
        <v>-61.3</v>
      </c>
      <c r="Z35" s="27">
        <v>-58.3</v>
      </c>
      <c r="AA35" s="27">
        <v>-58.6</v>
      </c>
      <c r="AB35" s="27">
        <v>-62.3</v>
      </c>
      <c r="AC35" s="27" t="s">
        <v>14</v>
      </c>
      <c r="AD35" s="27">
        <v>-60.1</v>
      </c>
      <c r="AE35" s="27">
        <v>-58.8</v>
      </c>
      <c r="AF35" s="27">
        <v>-58.7</v>
      </c>
      <c r="AG35" s="27">
        <v>-63.5</v>
      </c>
      <c r="AH35" s="27">
        <v>-60.6</v>
      </c>
      <c r="AI35" s="27">
        <v>-62</v>
      </c>
      <c r="AJ35" s="27">
        <v>-63.4</v>
      </c>
      <c r="AK35" s="27">
        <v>-58</v>
      </c>
      <c r="AL35" s="27">
        <v>-58.3</v>
      </c>
      <c r="AM35" s="27">
        <v>-61.9</v>
      </c>
      <c r="AN35" s="27" t="s">
        <v>14</v>
      </c>
      <c r="AO35" s="27" t="s">
        <v>14</v>
      </c>
      <c r="AP35" s="27">
        <v>-62.5</v>
      </c>
      <c r="AQ35" s="27" t="s">
        <v>14</v>
      </c>
      <c r="AR35" s="27">
        <v>-61.2</v>
      </c>
      <c r="AS35" s="27">
        <v>-64.900000000000006</v>
      </c>
      <c r="AT35" s="27">
        <v>-67.3</v>
      </c>
      <c r="AU35" s="27">
        <v>-61.3</v>
      </c>
      <c r="AV35" s="27">
        <v>-59</v>
      </c>
      <c r="AW35" s="27">
        <v>-57.2</v>
      </c>
      <c r="AX35" s="27" t="s">
        <v>14</v>
      </c>
      <c r="AY35" s="27">
        <v>-58.2</v>
      </c>
      <c r="AZ35" s="27">
        <v>-62.7</v>
      </c>
      <c r="BA35" s="27">
        <v>-58</v>
      </c>
      <c r="BB35" s="27">
        <v>-58.9</v>
      </c>
      <c r="BC35" s="27">
        <v>-60.1</v>
      </c>
      <c r="BD35" s="27">
        <v>-64.099999999999994</v>
      </c>
      <c r="BE35" s="27">
        <v>-63.7</v>
      </c>
      <c r="BF35" s="27">
        <v>-56.9</v>
      </c>
      <c r="BG35" s="27">
        <v>-62.2</v>
      </c>
      <c r="BH35" s="27">
        <v>-60.6</v>
      </c>
      <c r="BI35" s="27">
        <v>-61.7</v>
      </c>
      <c r="BJ35" s="27">
        <v>-61.2</v>
      </c>
      <c r="BK35" s="27">
        <v>-63.5</v>
      </c>
      <c r="BL35" s="27">
        <v>-63.5</v>
      </c>
      <c r="BM35" s="27">
        <v>-58.9</v>
      </c>
      <c r="BN35" s="27">
        <v>-63.9</v>
      </c>
    </row>
    <row r="36" spans="1:66" x14ac:dyDescent="0.25">
      <c r="A36" s="1" t="s">
        <v>4</v>
      </c>
      <c r="B36" s="2">
        <f t="shared" si="6"/>
        <v>-61.631481481481494</v>
      </c>
      <c r="C36" s="2">
        <f t="shared" ref="C36:C42" si="7">AVERAGE(AB36:AM36,AP36,AR36:AW36,AY36:BE36)</f>
        <v>-61.834615384615368</v>
      </c>
      <c r="D36" s="4" t="s">
        <v>37</v>
      </c>
      <c r="E36" s="27">
        <v>-58.3</v>
      </c>
      <c r="F36" s="27">
        <v>-61.7</v>
      </c>
      <c r="G36" s="27">
        <v>-64.8</v>
      </c>
      <c r="H36" s="27">
        <v>-62.2</v>
      </c>
      <c r="I36" s="27" t="s">
        <v>14</v>
      </c>
      <c r="J36" s="27" t="s">
        <v>14</v>
      </c>
      <c r="K36" s="27">
        <v>-66.3</v>
      </c>
      <c r="L36" s="27">
        <v>-60.8</v>
      </c>
      <c r="M36" s="27">
        <v>-63.4</v>
      </c>
      <c r="N36" s="27">
        <v>-67</v>
      </c>
      <c r="O36" s="27">
        <v>-61.1</v>
      </c>
      <c r="P36" s="27">
        <v>-61</v>
      </c>
      <c r="Q36" s="27">
        <v>-63</v>
      </c>
      <c r="R36" s="27" t="s">
        <v>14</v>
      </c>
      <c r="S36" s="27">
        <v>-62.5</v>
      </c>
      <c r="T36" s="27">
        <v>-59.2</v>
      </c>
      <c r="U36" s="27">
        <v>-63.7</v>
      </c>
      <c r="V36" s="27">
        <v>-57.3</v>
      </c>
      <c r="W36" s="27">
        <v>-66.7</v>
      </c>
      <c r="X36" s="27">
        <v>-57.8</v>
      </c>
      <c r="Y36" s="27">
        <v>-60.8</v>
      </c>
      <c r="Z36" s="27">
        <v>-66.3</v>
      </c>
      <c r="AA36" s="27">
        <v>-61.2</v>
      </c>
      <c r="AB36" s="27">
        <v>-65.400000000000006</v>
      </c>
      <c r="AC36" s="27">
        <v>-59.2</v>
      </c>
      <c r="AD36" s="27">
        <v>-58.3</v>
      </c>
      <c r="AE36" s="27">
        <v>-56.1</v>
      </c>
      <c r="AF36" s="27">
        <v>-65.2</v>
      </c>
      <c r="AG36" s="27">
        <v>-63.8</v>
      </c>
      <c r="AH36" s="27">
        <v>-63.7</v>
      </c>
      <c r="AI36" s="27">
        <v>-59.5</v>
      </c>
      <c r="AJ36" s="27">
        <v>-65.599999999999994</v>
      </c>
      <c r="AK36" s="27">
        <v>-62.9</v>
      </c>
      <c r="AL36" s="27">
        <v>-65</v>
      </c>
      <c r="AM36" s="27">
        <v>-62</v>
      </c>
      <c r="AN36" s="27" t="s">
        <v>14</v>
      </c>
      <c r="AO36" s="27" t="s">
        <v>14</v>
      </c>
      <c r="AP36" s="27">
        <v>-65.8</v>
      </c>
      <c r="AQ36" s="27" t="s">
        <v>14</v>
      </c>
      <c r="AR36" s="27">
        <v>-64.599999999999994</v>
      </c>
      <c r="AS36" s="27">
        <v>-62.7</v>
      </c>
      <c r="AT36" s="27">
        <v>-66.900000000000006</v>
      </c>
      <c r="AU36" s="27">
        <v>-63.5</v>
      </c>
      <c r="AV36" s="27">
        <v>-58.8</v>
      </c>
      <c r="AW36" s="27">
        <v>-54</v>
      </c>
      <c r="AX36" s="27" t="s">
        <v>14</v>
      </c>
      <c r="AY36" s="27">
        <v>-60.4</v>
      </c>
      <c r="AZ36" s="27">
        <v>-63.1</v>
      </c>
      <c r="BA36" s="27">
        <v>-62.3</v>
      </c>
      <c r="BB36" s="27">
        <v>-55.5</v>
      </c>
      <c r="BC36" s="27">
        <v>-63.8</v>
      </c>
      <c r="BD36" s="27">
        <v>-58.5</v>
      </c>
      <c r="BE36" s="27">
        <v>-61.1</v>
      </c>
      <c r="BF36" s="27">
        <v>-64.7</v>
      </c>
      <c r="BG36" s="27">
        <v>-64</v>
      </c>
      <c r="BH36" s="27">
        <v>-62.4</v>
      </c>
      <c r="BI36" s="27">
        <v>-58.3</v>
      </c>
      <c r="BJ36" s="27">
        <v>-66.8</v>
      </c>
      <c r="BK36" s="27">
        <v>-60.1</v>
      </c>
      <c r="BL36" s="27">
        <v>-59.9</v>
      </c>
      <c r="BM36" s="27">
        <v>-39.1</v>
      </c>
      <c r="BN36" s="27">
        <v>-65</v>
      </c>
    </row>
    <row r="37" spans="1:66" x14ac:dyDescent="0.25">
      <c r="A37" s="1" t="s">
        <v>5</v>
      </c>
      <c r="B37" s="2">
        <f t="shared" si="6"/>
        <v>-61.17407407407407</v>
      </c>
      <c r="C37" s="2">
        <f t="shared" si="7"/>
        <v>-60.869230769230789</v>
      </c>
      <c r="D37" s="4" t="s">
        <v>35</v>
      </c>
      <c r="E37" s="27">
        <v>-64.5</v>
      </c>
      <c r="F37" s="27">
        <v>-63.1</v>
      </c>
      <c r="G37" s="27">
        <v>-67.2</v>
      </c>
      <c r="H37" s="27">
        <v>-55.8</v>
      </c>
      <c r="I37" s="27" t="s">
        <v>14</v>
      </c>
      <c r="J37" s="27" t="s">
        <v>14</v>
      </c>
      <c r="K37" s="27">
        <v>-58.1</v>
      </c>
      <c r="L37" s="27">
        <v>-62.6</v>
      </c>
      <c r="M37" s="27">
        <v>-65.8</v>
      </c>
      <c r="N37" s="27">
        <v>-63.8</v>
      </c>
      <c r="O37" s="27">
        <v>-58.8</v>
      </c>
      <c r="P37" s="27">
        <v>-58.9</v>
      </c>
      <c r="Q37" s="27">
        <v>-59.7</v>
      </c>
      <c r="R37" s="27" t="s">
        <v>14</v>
      </c>
      <c r="S37" s="27">
        <v>-62.3</v>
      </c>
      <c r="T37" s="27">
        <v>-60.2</v>
      </c>
      <c r="U37" s="27">
        <v>-58.7</v>
      </c>
      <c r="V37" s="27">
        <v>-62.8</v>
      </c>
      <c r="W37" s="27">
        <v>-60.1</v>
      </c>
      <c r="X37" s="27">
        <v>-60.9</v>
      </c>
      <c r="Y37" s="27">
        <v>-60</v>
      </c>
      <c r="Z37" s="27">
        <v>-65.599999999999994</v>
      </c>
      <c r="AA37" s="27">
        <v>-57.2</v>
      </c>
      <c r="AB37" s="27">
        <v>-62</v>
      </c>
      <c r="AC37" s="27">
        <v>-59.3</v>
      </c>
      <c r="AD37" s="27">
        <v>-56.8</v>
      </c>
      <c r="AE37" s="27">
        <v>-66.7</v>
      </c>
      <c r="AF37" s="27">
        <v>-62.6</v>
      </c>
      <c r="AG37" s="27">
        <v>-66.599999999999994</v>
      </c>
      <c r="AH37" s="27">
        <v>-54.1</v>
      </c>
      <c r="AI37" s="27">
        <v>-60.1</v>
      </c>
      <c r="AJ37" s="27">
        <v>-64.8</v>
      </c>
      <c r="AK37" s="27">
        <v>-61.2</v>
      </c>
      <c r="AL37" s="27">
        <v>-57.6</v>
      </c>
      <c r="AM37" s="27">
        <v>-59</v>
      </c>
      <c r="AN37" s="27" t="s">
        <v>14</v>
      </c>
      <c r="AO37" s="27" t="s">
        <v>14</v>
      </c>
      <c r="AP37" s="27">
        <v>-63.8</v>
      </c>
      <c r="AQ37" s="27" t="s">
        <v>14</v>
      </c>
      <c r="AR37" s="27">
        <v>-59.9</v>
      </c>
      <c r="AS37" s="27">
        <v>-64.900000000000006</v>
      </c>
      <c r="AT37" s="27">
        <v>-60.2</v>
      </c>
      <c r="AU37" s="27">
        <v>-54.8</v>
      </c>
      <c r="AV37" s="27">
        <v>-62.5</v>
      </c>
      <c r="AW37" s="27">
        <v>-60.7</v>
      </c>
      <c r="AX37" s="27" t="s">
        <v>14</v>
      </c>
      <c r="AY37" s="27">
        <v>-61.4</v>
      </c>
      <c r="AZ37" s="27">
        <v>-59.4</v>
      </c>
      <c r="BA37" s="27">
        <v>-60.9</v>
      </c>
      <c r="BB37" s="27">
        <v>-54.7</v>
      </c>
      <c r="BC37" s="27">
        <v>-66.8</v>
      </c>
      <c r="BD37" s="27">
        <v>-56.9</v>
      </c>
      <c r="BE37" s="27">
        <v>-64.900000000000006</v>
      </c>
      <c r="BF37" s="27">
        <v>-64.900000000000006</v>
      </c>
      <c r="BG37" s="27">
        <v>-63.4</v>
      </c>
      <c r="BH37" s="27">
        <v>-56.5</v>
      </c>
      <c r="BI37" s="27">
        <v>-58.7</v>
      </c>
      <c r="BJ37" s="27">
        <v>-59.6</v>
      </c>
      <c r="BK37" s="27">
        <v>-66.7</v>
      </c>
      <c r="BL37" s="27">
        <v>-65.8</v>
      </c>
      <c r="BM37" s="27">
        <v>-59.1</v>
      </c>
      <c r="BN37" s="27">
        <v>-65.7</v>
      </c>
    </row>
    <row r="38" spans="1:66" x14ac:dyDescent="0.25">
      <c r="A38" s="1" t="s">
        <v>6</v>
      </c>
      <c r="B38" s="2">
        <f t="shared" si="6"/>
        <v>-62.526415094339633</v>
      </c>
      <c r="C38" s="2">
        <f t="shared" si="7"/>
        <v>-62.003846153846169</v>
      </c>
      <c r="D38" s="4" t="s">
        <v>41</v>
      </c>
      <c r="E38" s="27">
        <v>-61.7</v>
      </c>
      <c r="F38" s="27">
        <v>-65.2</v>
      </c>
      <c r="G38" s="27">
        <v>-64.099999999999994</v>
      </c>
      <c r="H38" s="27">
        <v>-60.8</v>
      </c>
      <c r="I38" s="27" t="s">
        <v>14</v>
      </c>
      <c r="J38" s="27" t="s">
        <v>14</v>
      </c>
      <c r="K38" s="27">
        <v>-64.400000000000006</v>
      </c>
      <c r="L38" s="27">
        <v>-65.8</v>
      </c>
      <c r="M38" s="27">
        <v>-64.3</v>
      </c>
      <c r="N38" s="27" t="s">
        <v>14</v>
      </c>
      <c r="O38" s="27">
        <v>-67.099999999999994</v>
      </c>
      <c r="P38" s="27">
        <v>-65.3</v>
      </c>
      <c r="Q38" s="27">
        <v>-62.7</v>
      </c>
      <c r="R38" s="27" t="s">
        <v>14</v>
      </c>
      <c r="S38" s="27">
        <v>-65</v>
      </c>
      <c r="T38" s="27">
        <v>-64.5</v>
      </c>
      <c r="U38" s="27">
        <v>-62.2</v>
      </c>
      <c r="V38" s="27">
        <v>-65.900000000000006</v>
      </c>
      <c r="W38" s="27">
        <v>-53.8</v>
      </c>
      <c r="X38" s="27">
        <v>-60</v>
      </c>
      <c r="Y38" s="27">
        <v>-58.5</v>
      </c>
      <c r="Z38" s="27">
        <v>-69</v>
      </c>
      <c r="AA38" s="27">
        <v>-59.7</v>
      </c>
      <c r="AB38" s="27">
        <v>-58.5</v>
      </c>
      <c r="AC38" s="27">
        <v>-57.7</v>
      </c>
      <c r="AD38" s="27">
        <v>-70.900000000000006</v>
      </c>
      <c r="AE38" s="27">
        <v>-61.4</v>
      </c>
      <c r="AF38" s="27">
        <v>-65.400000000000006</v>
      </c>
      <c r="AG38" s="27">
        <v>-63.4</v>
      </c>
      <c r="AH38" s="27">
        <v>-61.5</v>
      </c>
      <c r="AI38" s="27">
        <v>-67.099999999999994</v>
      </c>
      <c r="AJ38" s="27">
        <v>-63.2</v>
      </c>
      <c r="AK38" s="27">
        <v>-62.3</v>
      </c>
      <c r="AL38" s="27">
        <v>-54.5</v>
      </c>
      <c r="AM38" s="27">
        <v>-64.5</v>
      </c>
      <c r="AN38" s="27" t="s">
        <v>14</v>
      </c>
      <c r="AO38" s="27" t="s">
        <v>14</v>
      </c>
      <c r="AP38" s="27">
        <v>-51.7</v>
      </c>
      <c r="AQ38" s="27" t="s">
        <v>14</v>
      </c>
      <c r="AR38" s="27">
        <v>-69.5</v>
      </c>
      <c r="AS38" s="27">
        <v>-63.2</v>
      </c>
      <c r="AT38" s="27">
        <v>-66.099999999999994</v>
      </c>
      <c r="AU38" s="27">
        <v>-61.9</v>
      </c>
      <c r="AV38" s="27">
        <v>-62</v>
      </c>
      <c r="AW38" s="27">
        <v>-59.9</v>
      </c>
      <c r="AX38" s="27" t="s">
        <v>14</v>
      </c>
      <c r="AY38" s="27">
        <v>-64.7</v>
      </c>
      <c r="AZ38" s="27">
        <v>-58.7</v>
      </c>
      <c r="BA38" s="27">
        <v>-62.8</v>
      </c>
      <c r="BB38" s="27">
        <v>-60.5</v>
      </c>
      <c r="BC38" s="27">
        <v>-61.9</v>
      </c>
      <c r="BD38" s="27">
        <v>-54</v>
      </c>
      <c r="BE38" s="27">
        <v>-64.8</v>
      </c>
      <c r="BF38" s="27">
        <v>-56.6</v>
      </c>
      <c r="BG38" s="27">
        <v>-65.3</v>
      </c>
      <c r="BH38" s="27">
        <v>-61.3</v>
      </c>
      <c r="BI38" s="27">
        <v>-66.8</v>
      </c>
      <c r="BJ38" s="27">
        <v>-61.5</v>
      </c>
      <c r="BK38" s="27">
        <v>-68.599999999999994</v>
      </c>
      <c r="BL38" s="27">
        <v>-61</v>
      </c>
      <c r="BM38" s="27">
        <v>-60.7</v>
      </c>
      <c r="BN38" s="27">
        <v>-60.4</v>
      </c>
    </row>
    <row r="39" spans="1:66" x14ac:dyDescent="0.25">
      <c r="A39" s="1" t="s">
        <v>7</v>
      </c>
      <c r="B39" s="2">
        <f t="shared" si="6"/>
        <v>-63.599999999999987</v>
      </c>
      <c r="C39" s="2">
        <f t="shared" si="7"/>
        <v>-63.488461538461543</v>
      </c>
      <c r="D39" s="4" t="s">
        <v>33</v>
      </c>
      <c r="E39" s="27">
        <v>-67.2</v>
      </c>
      <c r="F39" s="27">
        <v>-66.2</v>
      </c>
      <c r="G39" s="27">
        <v>-67.8</v>
      </c>
      <c r="H39" s="27">
        <v>-64.3</v>
      </c>
      <c r="I39" s="27" t="s">
        <v>14</v>
      </c>
      <c r="J39" s="27" t="s">
        <v>14</v>
      </c>
      <c r="K39" s="27">
        <v>-57.9</v>
      </c>
      <c r="L39" s="27">
        <v>-62.3</v>
      </c>
      <c r="M39" s="27">
        <v>-68.3</v>
      </c>
      <c r="N39" s="27">
        <v>-70.099999999999994</v>
      </c>
      <c r="O39" s="27">
        <v>-66.5</v>
      </c>
      <c r="P39" s="27">
        <v>-65.8</v>
      </c>
      <c r="Q39" s="27">
        <v>-67</v>
      </c>
      <c r="R39" s="27" t="s">
        <v>14</v>
      </c>
      <c r="S39" s="27">
        <v>-56.3</v>
      </c>
      <c r="T39" s="27">
        <v>-67.3</v>
      </c>
      <c r="U39" s="27">
        <v>-65</v>
      </c>
      <c r="V39" s="27">
        <v>-69.7</v>
      </c>
      <c r="W39" s="27">
        <v>-60.9</v>
      </c>
      <c r="X39" s="27">
        <v>-63.1</v>
      </c>
      <c r="Y39" s="27">
        <v>-70.400000000000006</v>
      </c>
      <c r="Z39" s="27">
        <v>-64.599999999999994</v>
      </c>
      <c r="AA39" s="27">
        <v>-56.7</v>
      </c>
      <c r="AB39" s="27">
        <v>-55.5</v>
      </c>
      <c r="AC39" s="27">
        <v>-69.2</v>
      </c>
      <c r="AD39" s="27">
        <v>-63.5</v>
      </c>
      <c r="AE39" s="27">
        <v>-64.7</v>
      </c>
      <c r="AF39" s="27">
        <v>-61.5</v>
      </c>
      <c r="AG39" s="27">
        <v>-65.400000000000006</v>
      </c>
      <c r="AH39" s="27">
        <v>-72.2</v>
      </c>
      <c r="AI39" s="27">
        <v>-62.1</v>
      </c>
      <c r="AJ39" s="27">
        <v>-60.7</v>
      </c>
      <c r="AK39" s="27">
        <v>-65.5</v>
      </c>
      <c r="AL39" s="27">
        <v>-62.6</v>
      </c>
      <c r="AM39" s="27">
        <v>-58.4</v>
      </c>
      <c r="AN39" s="27" t="s">
        <v>14</v>
      </c>
      <c r="AO39" s="27" t="s">
        <v>14</v>
      </c>
      <c r="AP39" s="27">
        <v>-63.7</v>
      </c>
      <c r="AQ39" s="27" t="s">
        <v>14</v>
      </c>
      <c r="AR39" s="27">
        <v>-67.900000000000006</v>
      </c>
      <c r="AS39" s="27">
        <v>-64.400000000000006</v>
      </c>
      <c r="AT39" s="27">
        <v>-63.6</v>
      </c>
      <c r="AU39" s="27">
        <v>-62.1</v>
      </c>
      <c r="AV39" s="27">
        <v>-63.9</v>
      </c>
      <c r="AW39" s="27">
        <v>-67.599999999999994</v>
      </c>
      <c r="AX39" s="27" t="s">
        <v>14</v>
      </c>
      <c r="AY39" s="27">
        <v>-56.7</v>
      </c>
      <c r="AZ39" s="27">
        <v>-63.5</v>
      </c>
      <c r="BA39" s="27">
        <v>-61.6</v>
      </c>
      <c r="BB39" s="27">
        <v>-60.2</v>
      </c>
      <c r="BC39" s="27">
        <v>-64.900000000000006</v>
      </c>
      <c r="BD39" s="27">
        <v>-62.7</v>
      </c>
      <c r="BE39" s="27">
        <v>-66.599999999999994</v>
      </c>
      <c r="BF39" s="27">
        <v>-56.8</v>
      </c>
      <c r="BG39" s="27">
        <v>-67.2</v>
      </c>
      <c r="BH39" s="27">
        <v>-58</v>
      </c>
      <c r="BI39" s="27">
        <v>-60.3</v>
      </c>
      <c r="BJ39" s="27">
        <v>-65.5</v>
      </c>
      <c r="BK39" s="27">
        <v>-58.5</v>
      </c>
      <c r="BL39" s="27">
        <v>-61.1</v>
      </c>
      <c r="BM39" s="27">
        <v>-58.9</v>
      </c>
      <c r="BN39" s="27">
        <v>-60.3</v>
      </c>
    </row>
    <row r="40" spans="1:66" x14ac:dyDescent="0.25">
      <c r="A40" s="1" t="s">
        <v>8</v>
      </c>
      <c r="B40" s="2">
        <f t="shared" si="6"/>
        <v>-61.475925925925942</v>
      </c>
      <c r="C40" s="2">
        <f t="shared" si="7"/>
        <v>-61.130769230769225</v>
      </c>
      <c r="D40" s="4" t="s">
        <v>42</v>
      </c>
      <c r="E40" s="27">
        <v>-62.4</v>
      </c>
      <c r="F40" s="27">
        <v>-68.400000000000006</v>
      </c>
      <c r="G40" s="27">
        <v>-61.8</v>
      </c>
      <c r="H40" s="27">
        <v>-57.5</v>
      </c>
      <c r="I40" s="27" t="s">
        <v>14</v>
      </c>
      <c r="J40" s="27" t="s">
        <v>14</v>
      </c>
      <c r="K40" s="27">
        <v>-66.599999999999994</v>
      </c>
      <c r="L40" s="27">
        <v>-62.7</v>
      </c>
      <c r="M40" s="27">
        <v>-63.6</v>
      </c>
      <c r="N40" s="27">
        <v>-60.3</v>
      </c>
      <c r="O40" s="27">
        <v>-67</v>
      </c>
      <c r="P40" s="27">
        <v>-65.900000000000006</v>
      </c>
      <c r="Q40" s="27">
        <v>-59.4</v>
      </c>
      <c r="R40" s="27" t="s">
        <v>14</v>
      </c>
      <c r="S40" s="27">
        <v>-57.9</v>
      </c>
      <c r="T40" s="27">
        <v>-58</v>
      </c>
      <c r="U40" s="27">
        <v>-64</v>
      </c>
      <c r="V40" s="27">
        <v>-65.7</v>
      </c>
      <c r="W40" s="27">
        <v>-63.5</v>
      </c>
      <c r="X40" s="27">
        <v>-67</v>
      </c>
      <c r="Y40" s="27">
        <v>-59.8</v>
      </c>
      <c r="Z40" s="27">
        <v>-63.3</v>
      </c>
      <c r="AA40" s="27">
        <v>-57.2</v>
      </c>
      <c r="AB40" s="27">
        <v>-56.6</v>
      </c>
      <c r="AC40" s="27">
        <v>-66.7</v>
      </c>
      <c r="AD40" s="27">
        <v>-55.3</v>
      </c>
      <c r="AE40" s="27">
        <v>-58.9</v>
      </c>
      <c r="AF40" s="27">
        <v>-62.9</v>
      </c>
      <c r="AG40" s="27">
        <v>-61.4</v>
      </c>
      <c r="AH40" s="27">
        <v>-61.5</v>
      </c>
      <c r="AI40" s="27">
        <v>-61.8</v>
      </c>
      <c r="AJ40" s="27">
        <v>-55.9</v>
      </c>
      <c r="AK40" s="27">
        <v>-60.5</v>
      </c>
      <c r="AL40" s="27">
        <v>-64.099999999999994</v>
      </c>
      <c r="AM40" s="27">
        <v>-62.9</v>
      </c>
      <c r="AN40" s="27" t="s">
        <v>14</v>
      </c>
      <c r="AO40" s="27" t="s">
        <v>14</v>
      </c>
      <c r="AP40" s="27">
        <v>-63.3</v>
      </c>
      <c r="AQ40" s="27" t="s">
        <v>14</v>
      </c>
      <c r="AR40" s="27">
        <v>-61.4</v>
      </c>
      <c r="AS40" s="27">
        <v>-68.599999999999994</v>
      </c>
      <c r="AT40" s="27">
        <v>-63.6</v>
      </c>
      <c r="AU40" s="27">
        <v>-60.9</v>
      </c>
      <c r="AV40" s="27">
        <v>-60.6</v>
      </c>
      <c r="AW40" s="27">
        <v>-62.7</v>
      </c>
      <c r="AX40" s="27" t="s">
        <v>14</v>
      </c>
      <c r="AY40" s="27">
        <v>-60.6</v>
      </c>
      <c r="AZ40" s="27">
        <v>-57.7</v>
      </c>
      <c r="BA40" s="27">
        <v>-58.9</v>
      </c>
      <c r="BB40" s="27">
        <v>-59.9</v>
      </c>
      <c r="BC40" s="27">
        <v>-62.8</v>
      </c>
      <c r="BD40" s="27">
        <v>-59.6</v>
      </c>
      <c r="BE40" s="27">
        <v>-60.3</v>
      </c>
      <c r="BF40" s="27">
        <v>-58.9</v>
      </c>
      <c r="BG40" s="27">
        <v>-65.3</v>
      </c>
      <c r="BH40" s="27">
        <v>-53.8</v>
      </c>
      <c r="BI40" s="27">
        <v>-57.4</v>
      </c>
      <c r="BJ40" s="27">
        <v>-61.3</v>
      </c>
      <c r="BK40" s="27">
        <v>-60.7</v>
      </c>
      <c r="BL40" s="27">
        <v>-62</v>
      </c>
      <c r="BM40" s="27">
        <v>-58.9</v>
      </c>
      <c r="BN40" s="27">
        <v>-60.1</v>
      </c>
    </row>
    <row r="41" spans="1:66" x14ac:dyDescent="0.25">
      <c r="A41" s="1" t="s">
        <v>9</v>
      </c>
      <c r="B41" s="2">
        <f t="shared" si="6"/>
        <v>-51.214545454545473</v>
      </c>
      <c r="C41" s="2">
        <f t="shared" si="7"/>
        <v>-51.696153846153827</v>
      </c>
      <c r="D41" s="4" t="s">
        <v>40</v>
      </c>
      <c r="E41" s="27">
        <v>-56.8</v>
      </c>
      <c r="F41" s="27">
        <v>-52.6</v>
      </c>
      <c r="G41" s="27">
        <v>-53.2</v>
      </c>
      <c r="H41" s="27">
        <v>-50.3</v>
      </c>
      <c r="I41" s="27" t="s">
        <v>14</v>
      </c>
      <c r="J41" s="27">
        <v>-52.8</v>
      </c>
      <c r="K41" s="27">
        <v>-52.3</v>
      </c>
      <c r="L41" s="27">
        <v>-51</v>
      </c>
      <c r="M41" s="27">
        <v>-51.8</v>
      </c>
      <c r="N41" s="27">
        <v>-51.3</v>
      </c>
      <c r="O41" s="27">
        <v>-47</v>
      </c>
      <c r="P41" s="27">
        <v>-49.7</v>
      </c>
      <c r="Q41" s="27">
        <v>-49.8</v>
      </c>
      <c r="R41" s="27" t="s">
        <v>14</v>
      </c>
      <c r="S41" s="27">
        <v>-50.9</v>
      </c>
      <c r="T41" s="27">
        <v>-50.4</v>
      </c>
      <c r="U41" s="27">
        <v>-48.7</v>
      </c>
      <c r="V41" s="27">
        <v>-50.9</v>
      </c>
      <c r="W41" s="27">
        <v>-51.4</v>
      </c>
      <c r="X41" s="27">
        <v>-53.2</v>
      </c>
      <c r="Y41" s="27">
        <v>-52.5</v>
      </c>
      <c r="Z41" s="27">
        <v>-56.2</v>
      </c>
      <c r="AA41" s="27">
        <v>-51.1</v>
      </c>
      <c r="AB41" s="27">
        <v>-52.7</v>
      </c>
      <c r="AC41" s="27">
        <v>-50.9</v>
      </c>
      <c r="AD41" s="27">
        <v>-50.2</v>
      </c>
      <c r="AE41" s="27">
        <v>-52.5</v>
      </c>
      <c r="AF41" s="27">
        <v>-52.2</v>
      </c>
      <c r="AG41" s="27">
        <v>-50.3</v>
      </c>
      <c r="AH41" s="27">
        <v>-50</v>
      </c>
      <c r="AI41" s="27">
        <v>-49.8</v>
      </c>
      <c r="AJ41" s="27">
        <v>-47.7</v>
      </c>
      <c r="AK41" s="27">
        <v>-48.9</v>
      </c>
      <c r="AL41" s="27">
        <v>-52.7</v>
      </c>
      <c r="AM41" s="27">
        <v>-52</v>
      </c>
      <c r="AN41" s="27" t="s">
        <v>14</v>
      </c>
      <c r="AO41" s="27" t="s">
        <v>14</v>
      </c>
      <c r="AP41" s="27">
        <v>-51.4</v>
      </c>
      <c r="AQ41" s="27" t="s">
        <v>14</v>
      </c>
      <c r="AR41" s="27">
        <v>-50.3</v>
      </c>
      <c r="AS41" s="27">
        <v>-54.5</v>
      </c>
      <c r="AT41" s="27">
        <v>-53.2</v>
      </c>
      <c r="AU41" s="27">
        <v>-55.2</v>
      </c>
      <c r="AV41" s="27">
        <v>-50.3</v>
      </c>
      <c r="AW41" s="27">
        <v>-50</v>
      </c>
      <c r="AX41" s="27" t="s">
        <v>14</v>
      </c>
      <c r="AY41" s="27">
        <v>-50.6</v>
      </c>
      <c r="AZ41" s="27">
        <v>-49.1</v>
      </c>
      <c r="BA41" s="27">
        <v>-51.3</v>
      </c>
      <c r="BB41" s="27">
        <v>-50.6</v>
      </c>
      <c r="BC41" s="27">
        <v>-64.099999999999994</v>
      </c>
      <c r="BD41" s="27">
        <v>-51.8</v>
      </c>
      <c r="BE41" s="27">
        <v>-51.8</v>
      </c>
      <c r="BF41" s="27">
        <v>-49.9</v>
      </c>
      <c r="BG41" s="27">
        <v>-47.8</v>
      </c>
      <c r="BH41" s="27">
        <v>-48.9</v>
      </c>
      <c r="BI41" s="27">
        <v>-49</v>
      </c>
      <c r="BJ41" s="27">
        <v>-47.3</v>
      </c>
      <c r="BK41" s="27">
        <v>-51.6</v>
      </c>
      <c r="BL41" s="27">
        <v>-45.7</v>
      </c>
      <c r="BM41" s="27">
        <v>-48.6</v>
      </c>
      <c r="BN41" s="27">
        <v>-47.6</v>
      </c>
    </row>
    <row r="42" spans="1:66" x14ac:dyDescent="0.25">
      <c r="A42" s="1" t="s">
        <v>10</v>
      </c>
      <c r="B42" s="2">
        <f t="shared" si="6"/>
        <v>-36.947272727272733</v>
      </c>
      <c r="C42" s="2">
        <f t="shared" si="7"/>
        <v>-36.811538461538461</v>
      </c>
      <c r="D42" s="4" t="s">
        <v>37</v>
      </c>
      <c r="E42" s="27">
        <v>-38.799999999999997</v>
      </c>
      <c r="F42" s="27">
        <v>-40.200000000000003</v>
      </c>
      <c r="G42" s="27">
        <v>-39.9</v>
      </c>
      <c r="H42" s="27">
        <v>-38.700000000000003</v>
      </c>
      <c r="I42" s="27" t="s">
        <v>14</v>
      </c>
      <c r="J42" s="27">
        <v>-39.4</v>
      </c>
      <c r="K42" s="27">
        <v>-37</v>
      </c>
      <c r="L42" s="27">
        <v>-38.4</v>
      </c>
      <c r="M42" s="27">
        <v>-38</v>
      </c>
      <c r="N42" s="27">
        <v>-35.5</v>
      </c>
      <c r="O42" s="27">
        <v>-37.4</v>
      </c>
      <c r="P42" s="27">
        <v>-40</v>
      </c>
      <c r="Q42" s="27">
        <v>-38.5</v>
      </c>
      <c r="R42" s="27" t="s">
        <v>14</v>
      </c>
      <c r="S42" s="27">
        <v>-38.200000000000003</v>
      </c>
      <c r="T42" s="27">
        <v>-35.700000000000003</v>
      </c>
      <c r="U42" s="27">
        <v>-36.700000000000003</v>
      </c>
      <c r="V42" s="27">
        <v>-36.4</v>
      </c>
      <c r="W42" s="27">
        <v>-37</v>
      </c>
      <c r="X42" s="27">
        <v>-39.799999999999997</v>
      </c>
      <c r="Y42" s="27">
        <v>-36.700000000000003</v>
      </c>
      <c r="Z42" s="27">
        <v>-38.799999999999997</v>
      </c>
      <c r="AA42" s="27">
        <v>-36.200000000000003</v>
      </c>
      <c r="AB42" s="27">
        <v>-38.799999999999997</v>
      </c>
      <c r="AC42" s="27">
        <v>-33.4</v>
      </c>
      <c r="AD42" s="27">
        <v>-39.1</v>
      </c>
      <c r="AE42" s="27">
        <v>-36.799999999999997</v>
      </c>
      <c r="AF42" s="27">
        <v>-38.799999999999997</v>
      </c>
      <c r="AG42" s="27">
        <v>-37.200000000000003</v>
      </c>
      <c r="AH42" s="27">
        <v>-39</v>
      </c>
      <c r="AI42" s="27">
        <v>-37.799999999999997</v>
      </c>
      <c r="AJ42" s="27">
        <v>-37</v>
      </c>
      <c r="AK42" s="27">
        <v>-35.299999999999997</v>
      </c>
      <c r="AL42" s="27">
        <v>-37.200000000000003</v>
      </c>
      <c r="AM42" s="27">
        <v>-36.1</v>
      </c>
      <c r="AN42" s="27" t="s">
        <v>14</v>
      </c>
      <c r="AO42" s="27" t="s">
        <v>14</v>
      </c>
      <c r="AP42" s="27">
        <v>-36.9</v>
      </c>
      <c r="AQ42" s="27" t="s">
        <v>14</v>
      </c>
      <c r="AR42" s="27">
        <v>-34.1</v>
      </c>
      <c r="AS42" s="27">
        <v>-38.4</v>
      </c>
      <c r="AT42" s="27">
        <v>-37.4</v>
      </c>
      <c r="AU42" s="27">
        <v>-35.5</v>
      </c>
      <c r="AV42" s="27">
        <v>-35.200000000000003</v>
      </c>
      <c r="AW42" s="27">
        <v>-37.9</v>
      </c>
      <c r="AX42" s="27" t="s">
        <v>14</v>
      </c>
      <c r="AY42" s="27">
        <v>-36.5</v>
      </c>
      <c r="AZ42" s="27">
        <v>-36.4</v>
      </c>
      <c r="BA42" s="27">
        <v>-37.700000000000003</v>
      </c>
      <c r="BB42" s="27">
        <v>-37.1</v>
      </c>
      <c r="BC42" s="27">
        <v>-34.6</v>
      </c>
      <c r="BD42" s="27">
        <v>-35.4</v>
      </c>
      <c r="BE42" s="27">
        <v>-37.5</v>
      </c>
      <c r="BF42" s="27">
        <v>-34.799999999999997</v>
      </c>
      <c r="BG42" s="27">
        <v>-35.1</v>
      </c>
      <c r="BH42" s="27">
        <v>-34.1</v>
      </c>
      <c r="BI42" s="27">
        <v>-34.6</v>
      </c>
      <c r="BJ42" s="27">
        <v>-34.700000000000003</v>
      </c>
      <c r="BK42" s="27">
        <v>-34</v>
      </c>
      <c r="BL42" s="27">
        <v>-34.5</v>
      </c>
      <c r="BM42" s="27">
        <v>-35.9</v>
      </c>
      <c r="BN42" s="27">
        <v>-34.9</v>
      </c>
    </row>
    <row r="43" spans="1:66" s="24" customFormat="1" ht="15.75" thickBot="1" x14ac:dyDescent="0.3">
      <c r="A43" s="13" t="s">
        <v>11</v>
      </c>
      <c r="B43" s="15">
        <f t="shared" si="6"/>
        <v>-26.93333333333333</v>
      </c>
      <c r="C43" s="15">
        <f>AVERAGE(AB43:AM43,AP43,AS43:AW43,AZ43:BE43)</f>
        <v>-26.933333333333337</v>
      </c>
      <c r="D43" s="16" t="s">
        <v>32</v>
      </c>
      <c r="E43" s="15">
        <v>-29.7</v>
      </c>
      <c r="F43" s="15">
        <v>-27.6</v>
      </c>
      <c r="G43" s="15">
        <v>-29.5</v>
      </c>
      <c r="H43" s="15">
        <v>-29.7</v>
      </c>
      <c r="I43" s="15" t="s">
        <v>14</v>
      </c>
      <c r="J43" s="15">
        <v>-28.9</v>
      </c>
      <c r="K43" s="15">
        <v>-27.7</v>
      </c>
      <c r="L43" s="15">
        <v>-28.5</v>
      </c>
      <c r="M43" s="15">
        <v>-25.7</v>
      </c>
      <c r="N43" s="15">
        <v>-26.4</v>
      </c>
      <c r="O43" s="15">
        <v>-28.4</v>
      </c>
      <c r="P43" s="15">
        <v>-28.5</v>
      </c>
      <c r="Q43" s="15">
        <v>-27.3</v>
      </c>
      <c r="R43" s="15">
        <v>-26.1</v>
      </c>
      <c r="S43" s="15">
        <v>-29</v>
      </c>
      <c r="T43" s="15">
        <v>-29.7</v>
      </c>
      <c r="U43" s="15">
        <v>-27.5</v>
      </c>
      <c r="V43" s="15">
        <v>-28.7</v>
      </c>
      <c r="W43" s="15">
        <v>-24.5</v>
      </c>
      <c r="X43" s="15">
        <v>-23.3</v>
      </c>
      <c r="Y43" s="15">
        <v>-25.5</v>
      </c>
      <c r="Z43" s="15">
        <v>-26.5</v>
      </c>
      <c r="AA43" s="15">
        <v>-27</v>
      </c>
      <c r="AB43" s="15">
        <v>-27.3</v>
      </c>
      <c r="AC43" s="15">
        <v>-26.5</v>
      </c>
      <c r="AD43" s="15">
        <v>-28.5</v>
      </c>
      <c r="AE43" s="15">
        <v>-25.9</v>
      </c>
      <c r="AF43" s="15">
        <v>-28</v>
      </c>
      <c r="AG43" s="15">
        <v>-27.2</v>
      </c>
      <c r="AH43" s="15">
        <v>-27.5</v>
      </c>
      <c r="AI43" s="15">
        <v>-28.4</v>
      </c>
      <c r="AJ43" s="15">
        <v>-23.4</v>
      </c>
      <c r="AK43" s="15">
        <v>-24</v>
      </c>
      <c r="AL43" s="15">
        <v>-25.6</v>
      </c>
      <c r="AM43" s="15">
        <v>-28.4</v>
      </c>
      <c r="AN43" s="15" t="s">
        <v>14</v>
      </c>
      <c r="AO43" s="15" t="s">
        <v>14</v>
      </c>
      <c r="AP43" s="15">
        <v>-27.4</v>
      </c>
      <c r="AQ43" s="15" t="s">
        <v>14</v>
      </c>
      <c r="AR43" s="15" t="s">
        <v>14</v>
      </c>
      <c r="AS43" s="15">
        <v>-27.3</v>
      </c>
      <c r="AT43" s="15">
        <v>-30.6</v>
      </c>
      <c r="AU43" s="15">
        <v>-25.9</v>
      </c>
      <c r="AV43" s="15">
        <v>-25.5</v>
      </c>
      <c r="AW43" s="15">
        <v>-29.1</v>
      </c>
      <c r="AX43" s="15" t="s">
        <v>14</v>
      </c>
      <c r="AY43" s="15" t="s">
        <v>14</v>
      </c>
      <c r="AZ43" s="15">
        <v>-24.1</v>
      </c>
      <c r="BA43" s="15">
        <v>-27.9</v>
      </c>
      <c r="BB43" s="15">
        <v>-28.7</v>
      </c>
      <c r="BC43" s="15">
        <v>-26.1</v>
      </c>
      <c r="BD43" s="15">
        <v>-27.4</v>
      </c>
      <c r="BE43" s="15">
        <v>-25.7</v>
      </c>
      <c r="BF43" s="15">
        <v>-25.7</v>
      </c>
      <c r="BG43" s="15">
        <v>-24.5</v>
      </c>
      <c r="BH43" s="15">
        <v>-26.1</v>
      </c>
      <c r="BI43" s="15">
        <v>-27.8</v>
      </c>
      <c r="BJ43" s="15">
        <v>-24.6</v>
      </c>
      <c r="BK43" s="15">
        <v>-26.5</v>
      </c>
      <c r="BL43" s="15">
        <v>-22.2</v>
      </c>
      <c r="BM43" s="15">
        <v>-24.9</v>
      </c>
      <c r="BN43" s="15"/>
    </row>
    <row r="44" spans="1:66" x14ac:dyDescent="0.25">
      <c r="A44" s="1" t="s">
        <v>22</v>
      </c>
      <c r="B44" s="2">
        <f t="shared" si="6"/>
        <v>-26.062499999999993</v>
      </c>
      <c r="C44" s="2">
        <f>AVERAGE(AB44:AM44,AP44,AR44:AX44,AZ44:BI44)</f>
        <v>-25.733333333333341</v>
      </c>
      <c r="D44" s="4" t="s">
        <v>42</v>
      </c>
      <c r="E44" s="33">
        <f>MAX(E32:E43)</f>
        <v>-25.7</v>
      </c>
      <c r="F44" s="33">
        <f t="shared" ref="F44:BN44" si="8">MAX(F32:F43)</f>
        <v>-27.6</v>
      </c>
      <c r="G44" s="33">
        <f t="shared" si="8"/>
        <v>-29.5</v>
      </c>
      <c r="H44" s="33">
        <f t="shared" si="8"/>
        <v>-28.8</v>
      </c>
      <c r="I44" s="33" t="s">
        <v>14</v>
      </c>
      <c r="J44" s="33">
        <f t="shared" si="8"/>
        <v>-28.9</v>
      </c>
      <c r="K44" s="33">
        <f t="shared" si="8"/>
        <v>-27.7</v>
      </c>
      <c r="L44" s="33">
        <f t="shared" si="8"/>
        <v>-28.5</v>
      </c>
      <c r="M44" s="33">
        <f t="shared" si="8"/>
        <v>-25.7</v>
      </c>
      <c r="N44" s="33">
        <f t="shared" si="8"/>
        <v>-25.8</v>
      </c>
      <c r="O44" s="33">
        <f t="shared" si="8"/>
        <v>-28.3</v>
      </c>
      <c r="P44" s="33">
        <f t="shared" si="8"/>
        <v>-27.6</v>
      </c>
      <c r="Q44" s="33">
        <f t="shared" si="8"/>
        <v>-27.3</v>
      </c>
      <c r="R44" s="33">
        <f t="shared" si="8"/>
        <v>-25.8</v>
      </c>
      <c r="S44" s="33">
        <f t="shared" si="8"/>
        <v>-26.2</v>
      </c>
      <c r="T44" s="33">
        <f t="shared" si="8"/>
        <v>-29.2</v>
      </c>
      <c r="U44" s="33">
        <f t="shared" si="8"/>
        <v>-24.6</v>
      </c>
      <c r="V44" s="33">
        <f t="shared" si="8"/>
        <v>-26.8</v>
      </c>
      <c r="W44" s="33">
        <f t="shared" si="8"/>
        <v>-24.5</v>
      </c>
      <c r="X44" s="33">
        <f t="shared" si="8"/>
        <v>-23.3</v>
      </c>
      <c r="Y44" s="33">
        <f t="shared" si="8"/>
        <v>-25.5</v>
      </c>
      <c r="Z44" s="33">
        <f t="shared" si="8"/>
        <v>-26.5</v>
      </c>
      <c r="AA44" s="33">
        <f t="shared" si="8"/>
        <v>-25.5</v>
      </c>
      <c r="AB44" s="33">
        <f t="shared" si="8"/>
        <v>-27.3</v>
      </c>
      <c r="AC44" s="33">
        <f t="shared" si="8"/>
        <v>-26.5</v>
      </c>
      <c r="AD44" s="33">
        <f t="shared" si="8"/>
        <v>-26.8</v>
      </c>
      <c r="AE44" s="33">
        <f t="shared" si="8"/>
        <v>-25.9</v>
      </c>
      <c r="AF44" s="33">
        <f t="shared" si="8"/>
        <v>-26.3</v>
      </c>
      <c r="AG44" s="33">
        <f t="shared" si="8"/>
        <v>-26.5</v>
      </c>
      <c r="AH44" s="33">
        <f t="shared" si="8"/>
        <v>-26.3</v>
      </c>
      <c r="AI44" s="33">
        <f t="shared" si="8"/>
        <v>-27.1</v>
      </c>
      <c r="AJ44" s="33">
        <f t="shared" si="8"/>
        <v>-23.4</v>
      </c>
      <c r="AK44" s="33">
        <f t="shared" si="8"/>
        <v>-24</v>
      </c>
      <c r="AL44" s="33">
        <f t="shared" si="8"/>
        <v>-25.6</v>
      </c>
      <c r="AM44" s="33">
        <f t="shared" si="8"/>
        <v>-19</v>
      </c>
      <c r="AN44" s="33" t="s">
        <v>14</v>
      </c>
      <c r="AO44" s="33" t="s">
        <v>14</v>
      </c>
      <c r="AP44" s="33">
        <f t="shared" si="8"/>
        <v>-27.4</v>
      </c>
      <c r="AQ44" s="33" t="s">
        <v>14</v>
      </c>
      <c r="AR44" s="33">
        <f t="shared" si="8"/>
        <v>-27.8</v>
      </c>
      <c r="AS44" s="33">
        <f t="shared" si="8"/>
        <v>-27.3</v>
      </c>
      <c r="AT44" s="33">
        <f t="shared" si="8"/>
        <v>-27.2</v>
      </c>
      <c r="AU44" s="33">
        <f t="shared" si="8"/>
        <v>-25.9</v>
      </c>
      <c r="AV44" s="33">
        <f t="shared" si="8"/>
        <v>-25.5</v>
      </c>
      <c r="AW44" s="33">
        <f t="shared" si="8"/>
        <v>-24.1</v>
      </c>
      <c r="AX44" s="33">
        <f t="shared" si="8"/>
        <v>-26.7</v>
      </c>
      <c r="AY44" s="33" t="s">
        <v>14</v>
      </c>
      <c r="AZ44" s="33">
        <f t="shared" si="8"/>
        <v>-24.1</v>
      </c>
      <c r="BA44" s="33">
        <f t="shared" si="8"/>
        <v>-27.2</v>
      </c>
      <c r="BB44" s="33">
        <f t="shared" si="8"/>
        <v>-26.6</v>
      </c>
      <c r="BC44" s="33">
        <f>MAX(BC32:BC43)</f>
        <v>-26.1</v>
      </c>
      <c r="BD44" s="33">
        <f t="shared" si="8"/>
        <v>-25.3</v>
      </c>
      <c r="BE44" s="33">
        <f t="shared" si="8"/>
        <v>-25.7</v>
      </c>
      <c r="BF44" s="33">
        <f t="shared" si="8"/>
        <v>-25.6</v>
      </c>
      <c r="BG44" s="33">
        <f t="shared" si="8"/>
        <v>-24.5</v>
      </c>
      <c r="BH44" s="33">
        <f t="shared" si="8"/>
        <v>-26.1</v>
      </c>
      <c r="BI44" s="33">
        <f t="shared" si="8"/>
        <v>-24.2</v>
      </c>
      <c r="BJ44" s="33">
        <f t="shared" si="8"/>
        <v>-24.6</v>
      </c>
      <c r="BK44" s="33">
        <f t="shared" si="8"/>
        <v>-26.5</v>
      </c>
      <c r="BL44" s="33">
        <f t="shared" si="8"/>
        <v>-22.2</v>
      </c>
      <c r="BM44" s="33">
        <f t="shared" si="8"/>
        <v>-24.9</v>
      </c>
      <c r="BN44" s="33">
        <f t="shared" si="8"/>
        <v>-27.6</v>
      </c>
    </row>
    <row r="45" spans="1:66" ht="15.75" thickBo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6" s="17" customFormat="1" ht="30" customHeight="1" thickBot="1" x14ac:dyDescent="0.3">
      <c r="A46" s="17" t="s">
        <v>24</v>
      </c>
      <c r="B46" s="18" t="s">
        <v>98</v>
      </c>
      <c r="C46" s="18" t="s">
        <v>13</v>
      </c>
      <c r="D46" s="18" t="s">
        <v>15</v>
      </c>
      <c r="E46" s="17">
        <v>1958</v>
      </c>
      <c r="F46" s="17">
        <v>1959</v>
      </c>
      <c r="G46" s="17">
        <v>1960</v>
      </c>
      <c r="H46" s="17">
        <v>1961</v>
      </c>
      <c r="I46" s="17">
        <v>1962</v>
      </c>
      <c r="J46" s="17">
        <v>1963</v>
      </c>
      <c r="K46" s="17">
        <v>1964</v>
      </c>
      <c r="L46" s="17">
        <v>1965</v>
      </c>
      <c r="M46" s="17">
        <v>1966</v>
      </c>
      <c r="N46" s="17">
        <v>1967</v>
      </c>
      <c r="O46" s="17">
        <v>1968</v>
      </c>
      <c r="P46" s="17">
        <v>1969</v>
      </c>
      <c r="Q46" s="17">
        <v>1970</v>
      </c>
      <c r="R46" s="17">
        <v>1971</v>
      </c>
      <c r="S46" s="17">
        <v>1972</v>
      </c>
      <c r="T46" s="17">
        <v>1973</v>
      </c>
      <c r="U46" s="17">
        <v>1974</v>
      </c>
      <c r="V46" s="17">
        <v>1975</v>
      </c>
      <c r="W46" s="17">
        <v>1976</v>
      </c>
      <c r="X46" s="17">
        <v>1977</v>
      </c>
      <c r="Y46" s="17">
        <v>1978</v>
      </c>
      <c r="Z46" s="17">
        <v>1979</v>
      </c>
      <c r="AA46" s="17">
        <v>1980</v>
      </c>
      <c r="AB46" s="17">
        <v>1981</v>
      </c>
      <c r="AC46" s="17">
        <v>1982</v>
      </c>
      <c r="AD46" s="17">
        <v>1983</v>
      </c>
      <c r="AE46" s="17">
        <v>1984</v>
      </c>
      <c r="AF46" s="17">
        <v>1985</v>
      </c>
      <c r="AG46" s="17">
        <v>1986</v>
      </c>
      <c r="AH46" s="17">
        <v>1987</v>
      </c>
      <c r="AI46" s="17">
        <v>1988</v>
      </c>
      <c r="AJ46" s="17">
        <v>1989</v>
      </c>
      <c r="AK46" s="17">
        <v>1990</v>
      </c>
      <c r="AL46" s="17">
        <v>1991</v>
      </c>
      <c r="AM46" s="17">
        <v>1992</v>
      </c>
      <c r="AN46" s="17">
        <v>1993</v>
      </c>
      <c r="AO46" s="17">
        <v>1994</v>
      </c>
      <c r="AP46" s="17">
        <v>1995</v>
      </c>
      <c r="AQ46" s="17">
        <v>1996</v>
      </c>
      <c r="AR46" s="17">
        <v>1997</v>
      </c>
      <c r="AS46" s="17">
        <v>1998</v>
      </c>
      <c r="AT46" s="17">
        <v>1999</v>
      </c>
      <c r="AU46" s="17">
        <v>2000</v>
      </c>
      <c r="AV46" s="17">
        <v>2001</v>
      </c>
      <c r="AW46" s="17">
        <v>2002</v>
      </c>
      <c r="AX46" s="17">
        <v>2003</v>
      </c>
      <c r="AY46" s="17">
        <v>2004</v>
      </c>
      <c r="AZ46" s="17">
        <v>2005</v>
      </c>
      <c r="BA46" s="17">
        <v>2006</v>
      </c>
      <c r="BB46" s="17">
        <v>2007</v>
      </c>
      <c r="BC46" s="17">
        <v>2008</v>
      </c>
      <c r="BD46" s="17">
        <v>2009</v>
      </c>
      <c r="BE46" s="17">
        <v>2010</v>
      </c>
      <c r="BF46" s="17">
        <v>2011</v>
      </c>
      <c r="BG46" s="17">
        <v>2012</v>
      </c>
      <c r="BH46" s="17">
        <v>2013</v>
      </c>
      <c r="BI46" s="17">
        <v>2014</v>
      </c>
      <c r="BJ46" s="17">
        <v>2015</v>
      </c>
      <c r="BK46" s="17">
        <v>2016</v>
      </c>
      <c r="BL46" s="17">
        <v>2017</v>
      </c>
      <c r="BM46" s="17">
        <v>2018</v>
      </c>
      <c r="BN46" s="17">
        <v>2019</v>
      </c>
    </row>
    <row r="47" spans="1:66" x14ac:dyDescent="0.25">
      <c r="A47" s="1" t="s">
        <v>0</v>
      </c>
      <c r="B47" s="5">
        <f>AVERAGE(E47:BM47)</f>
        <v>1.0909090909090908</v>
      </c>
      <c r="C47" s="5">
        <f>AVERAGE(AB47:AM47,AP47,AR47:AX47,AZ47:BE47)</f>
        <v>0.69230769230769229</v>
      </c>
      <c r="D47" s="4" t="s">
        <v>43</v>
      </c>
      <c r="E47" s="5">
        <v>1</v>
      </c>
      <c r="F47" s="5">
        <v>0</v>
      </c>
      <c r="G47" s="5">
        <v>0</v>
      </c>
      <c r="H47" s="5">
        <v>1</v>
      </c>
      <c r="I47" s="5" t="s">
        <v>14</v>
      </c>
      <c r="J47" s="5" t="s">
        <v>14</v>
      </c>
      <c r="K47" s="5">
        <v>0</v>
      </c>
      <c r="L47" s="5">
        <v>0</v>
      </c>
      <c r="M47" s="5">
        <v>0</v>
      </c>
      <c r="N47" s="5">
        <v>4</v>
      </c>
      <c r="O47" s="5">
        <v>1</v>
      </c>
      <c r="P47" s="5">
        <v>1</v>
      </c>
      <c r="Q47" s="5">
        <v>1</v>
      </c>
      <c r="R47" s="5">
        <v>3</v>
      </c>
      <c r="S47" s="5">
        <v>1</v>
      </c>
      <c r="T47" s="5">
        <v>0</v>
      </c>
      <c r="U47" s="5">
        <v>2</v>
      </c>
      <c r="V47" s="5">
        <v>0</v>
      </c>
      <c r="W47" s="5">
        <v>0</v>
      </c>
      <c r="X47" s="5">
        <v>0</v>
      </c>
      <c r="Y47" s="5">
        <v>0</v>
      </c>
      <c r="Z47" s="5">
        <v>1</v>
      </c>
      <c r="AA47" s="5">
        <v>0</v>
      </c>
      <c r="AB47" s="5">
        <v>1</v>
      </c>
      <c r="AC47" s="5">
        <v>0</v>
      </c>
      <c r="AD47" s="5">
        <v>0</v>
      </c>
      <c r="AE47" s="5">
        <v>1</v>
      </c>
      <c r="AF47" s="5">
        <v>1</v>
      </c>
      <c r="AG47" s="5">
        <v>1</v>
      </c>
      <c r="AH47" s="5">
        <v>2</v>
      </c>
      <c r="AI47" s="5">
        <v>0</v>
      </c>
      <c r="AJ47" s="5">
        <v>2</v>
      </c>
      <c r="AK47" s="5">
        <v>0</v>
      </c>
      <c r="AL47" s="5">
        <v>1</v>
      </c>
      <c r="AM47" s="5">
        <v>0</v>
      </c>
      <c r="AN47" s="5" t="s">
        <v>14</v>
      </c>
      <c r="AO47" s="5" t="s">
        <v>14</v>
      </c>
      <c r="AP47" s="5">
        <v>0</v>
      </c>
      <c r="AQ47" s="5" t="s">
        <v>14</v>
      </c>
      <c r="AR47" s="5">
        <v>0</v>
      </c>
      <c r="AS47" s="5">
        <v>0</v>
      </c>
      <c r="AT47" s="5">
        <v>2</v>
      </c>
      <c r="AU47" s="5">
        <v>1</v>
      </c>
      <c r="AV47" s="5">
        <v>0</v>
      </c>
      <c r="AW47" s="5">
        <v>3</v>
      </c>
      <c r="AX47" s="5">
        <v>0</v>
      </c>
      <c r="AY47" s="5" t="s">
        <v>14</v>
      </c>
      <c r="AZ47" s="5">
        <v>0</v>
      </c>
      <c r="BA47" s="5">
        <v>0</v>
      </c>
      <c r="BB47" s="5">
        <v>0</v>
      </c>
      <c r="BC47" s="5">
        <v>1</v>
      </c>
      <c r="BD47" s="5">
        <v>1</v>
      </c>
      <c r="BE47" s="5">
        <v>1</v>
      </c>
      <c r="BF47" s="5">
        <v>2</v>
      </c>
      <c r="BG47" s="5">
        <v>3</v>
      </c>
      <c r="BH47" s="5">
        <v>1</v>
      </c>
      <c r="BI47" s="5">
        <v>11</v>
      </c>
      <c r="BJ47" s="5">
        <v>5</v>
      </c>
      <c r="BK47" s="5">
        <v>0</v>
      </c>
      <c r="BL47" s="5">
        <v>1</v>
      </c>
      <c r="BM47" s="5">
        <v>3</v>
      </c>
      <c r="BN47" s="5">
        <v>3</v>
      </c>
    </row>
    <row r="48" spans="1:66" x14ac:dyDescent="0.25">
      <c r="A48" s="1" t="s">
        <v>1</v>
      </c>
      <c r="B48" s="5">
        <f t="shared" ref="B48:B59" si="9">AVERAGE(E48:BM48)</f>
        <v>0.87037037037037035</v>
      </c>
      <c r="C48" s="5">
        <f>AVERAGE(AB48:AM48,AP48,AR48:AW48,AZ48:BE48)</f>
        <v>0.32</v>
      </c>
      <c r="D48" s="4" t="s">
        <v>44</v>
      </c>
      <c r="E48" s="5">
        <v>1</v>
      </c>
      <c r="F48" s="5">
        <v>0</v>
      </c>
      <c r="G48" s="5">
        <v>0</v>
      </c>
      <c r="H48" s="5">
        <v>2</v>
      </c>
      <c r="I48" s="5" t="s">
        <v>14</v>
      </c>
      <c r="J48" s="5">
        <v>2</v>
      </c>
      <c r="K48" s="5">
        <v>0</v>
      </c>
      <c r="L48" s="5">
        <v>1</v>
      </c>
      <c r="M48" s="5">
        <v>0</v>
      </c>
      <c r="N48" s="5">
        <v>2</v>
      </c>
      <c r="O48" s="5">
        <v>1</v>
      </c>
      <c r="P48" s="5">
        <v>2</v>
      </c>
      <c r="Q48" s="5">
        <v>1</v>
      </c>
      <c r="R48" s="5">
        <v>0</v>
      </c>
      <c r="S48" s="5">
        <v>2</v>
      </c>
      <c r="T48" s="5">
        <v>1</v>
      </c>
      <c r="U48" s="5">
        <v>0</v>
      </c>
      <c r="V48" s="5" t="s">
        <v>14</v>
      </c>
      <c r="W48" s="5">
        <v>0</v>
      </c>
      <c r="X48" s="5">
        <v>1</v>
      </c>
      <c r="Y48" s="5">
        <v>2</v>
      </c>
      <c r="Z48" s="5">
        <v>0</v>
      </c>
      <c r="AA48" s="5">
        <v>0</v>
      </c>
      <c r="AB48" s="5">
        <v>0</v>
      </c>
      <c r="AC48" s="5">
        <v>0</v>
      </c>
      <c r="AD48" s="5">
        <v>1</v>
      </c>
      <c r="AE48" s="5">
        <v>0</v>
      </c>
      <c r="AF48" s="5">
        <v>0</v>
      </c>
      <c r="AG48" s="5">
        <v>0</v>
      </c>
      <c r="AH48" s="5">
        <v>0</v>
      </c>
      <c r="AI48" s="5">
        <v>1</v>
      </c>
      <c r="AJ48" s="5">
        <v>1</v>
      </c>
      <c r="AK48" s="5">
        <v>0</v>
      </c>
      <c r="AL48" s="5">
        <v>1</v>
      </c>
      <c r="AM48" s="5">
        <v>0</v>
      </c>
      <c r="AN48" s="5" t="s">
        <v>14</v>
      </c>
      <c r="AO48" s="5" t="s">
        <v>14</v>
      </c>
      <c r="AP48" s="5">
        <v>0</v>
      </c>
      <c r="AQ48" s="5" t="s">
        <v>14</v>
      </c>
      <c r="AR48" s="5">
        <v>0</v>
      </c>
      <c r="AS48" s="5">
        <v>0</v>
      </c>
      <c r="AT48" s="5">
        <v>0</v>
      </c>
      <c r="AU48" s="5">
        <v>1</v>
      </c>
      <c r="AV48" s="5">
        <v>0</v>
      </c>
      <c r="AW48" s="5">
        <v>1</v>
      </c>
      <c r="AX48" s="5" t="s">
        <v>14</v>
      </c>
      <c r="AY48" s="5" t="s">
        <v>14</v>
      </c>
      <c r="AZ48" s="5">
        <v>0</v>
      </c>
      <c r="BA48" s="5">
        <v>0</v>
      </c>
      <c r="BB48" s="5">
        <v>0</v>
      </c>
      <c r="BC48" s="5">
        <v>1</v>
      </c>
      <c r="BD48" s="5">
        <v>0</v>
      </c>
      <c r="BE48" s="5">
        <v>1</v>
      </c>
      <c r="BF48" s="5">
        <v>3</v>
      </c>
      <c r="BG48" s="5">
        <v>2</v>
      </c>
      <c r="BH48" s="5">
        <v>2</v>
      </c>
      <c r="BI48" s="5">
        <v>3</v>
      </c>
      <c r="BJ48" s="5">
        <v>3</v>
      </c>
      <c r="BK48" s="5">
        <v>0</v>
      </c>
      <c r="BL48" s="5">
        <v>6</v>
      </c>
      <c r="BM48" s="5">
        <v>2</v>
      </c>
      <c r="BN48" s="5">
        <v>4</v>
      </c>
    </row>
    <row r="49" spans="1:76" x14ac:dyDescent="0.25">
      <c r="A49" s="1" t="s">
        <v>2</v>
      </c>
      <c r="B49" s="5">
        <f t="shared" si="9"/>
        <v>2.1785714285714284</v>
      </c>
      <c r="C49" s="5">
        <f>AVERAGE(AB49:AM49,AP49,AR49:AW49,AY49:BE49)</f>
        <v>1.3461538461538463</v>
      </c>
      <c r="D49" s="4" t="s">
        <v>44</v>
      </c>
      <c r="E49" s="5">
        <v>2</v>
      </c>
      <c r="F49" s="5">
        <v>12</v>
      </c>
      <c r="G49" s="5">
        <v>1</v>
      </c>
      <c r="H49" s="5">
        <v>2</v>
      </c>
      <c r="I49" s="5" t="s">
        <v>14</v>
      </c>
      <c r="J49" s="5">
        <v>2</v>
      </c>
      <c r="K49" s="5">
        <v>2</v>
      </c>
      <c r="L49" s="5">
        <v>0</v>
      </c>
      <c r="M49" s="5">
        <v>1</v>
      </c>
      <c r="N49" s="5">
        <v>2</v>
      </c>
      <c r="O49" s="5">
        <v>0</v>
      </c>
      <c r="P49" s="5">
        <v>9</v>
      </c>
      <c r="Q49" s="5">
        <v>1</v>
      </c>
      <c r="R49" s="5">
        <v>6</v>
      </c>
      <c r="S49" s="5">
        <v>7</v>
      </c>
      <c r="T49" s="5">
        <v>1</v>
      </c>
      <c r="U49" s="5">
        <v>0</v>
      </c>
      <c r="V49" s="5">
        <v>4</v>
      </c>
      <c r="W49" s="5">
        <v>1</v>
      </c>
      <c r="X49" s="5">
        <v>2</v>
      </c>
      <c r="Y49" s="5">
        <v>0</v>
      </c>
      <c r="Z49" s="5">
        <v>2</v>
      </c>
      <c r="AA49" s="5">
        <v>3</v>
      </c>
      <c r="AB49" s="5">
        <v>0</v>
      </c>
      <c r="AC49" s="5">
        <v>0</v>
      </c>
      <c r="AD49" s="5">
        <v>11</v>
      </c>
      <c r="AE49" s="5">
        <v>1</v>
      </c>
      <c r="AF49" s="5">
        <v>0</v>
      </c>
      <c r="AG49" s="5">
        <v>0</v>
      </c>
      <c r="AH49" s="5">
        <v>2</v>
      </c>
      <c r="AI49" s="5">
        <v>0</v>
      </c>
      <c r="AJ49" s="5">
        <v>1</v>
      </c>
      <c r="AK49" s="5">
        <v>0</v>
      </c>
      <c r="AL49" s="5">
        <v>0</v>
      </c>
      <c r="AM49" s="5">
        <v>0</v>
      </c>
      <c r="AN49" s="5" t="s">
        <v>14</v>
      </c>
      <c r="AO49" s="5" t="s">
        <v>14</v>
      </c>
      <c r="AP49" s="5">
        <v>0</v>
      </c>
      <c r="AQ49" s="5" t="s">
        <v>14</v>
      </c>
      <c r="AR49" s="5">
        <v>2</v>
      </c>
      <c r="AS49" s="5">
        <v>1</v>
      </c>
      <c r="AT49" s="5">
        <v>1</v>
      </c>
      <c r="AU49" s="5">
        <v>0</v>
      </c>
      <c r="AV49" s="5">
        <v>1</v>
      </c>
      <c r="AW49" s="5">
        <v>4</v>
      </c>
      <c r="AX49" s="5" t="s">
        <v>14</v>
      </c>
      <c r="AY49" s="5">
        <v>3</v>
      </c>
      <c r="AZ49" s="5">
        <v>0</v>
      </c>
      <c r="BA49" s="5">
        <v>3</v>
      </c>
      <c r="BB49" s="5">
        <v>0</v>
      </c>
      <c r="BC49" s="5">
        <v>4</v>
      </c>
      <c r="BD49" s="5">
        <v>0</v>
      </c>
      <c r="BE49" s="5">
        <v>1</v>
      </c>
      <c r="BF49" s="5">
        <v>2</v>
      </c>
      <c r="BG49" s="5">
        <v>2</v>
      </c>
      <c r="BH49" s="5">
        <v>3</v>
      </c>
      <c r="BI49" s="5">
        <v>5</v>
      </c>
      <c r="BJ49" s="5">
        <v>6</v>
      </c>
      <c r="BK49" s="5">
        <v>0</v>
      </c>
      <c r="BL49" s="5">
        <v>4</v>
      </c>
      <c r="BM49" s="5">
        <v>5</v>
      </c>
      <c r="BN49" s="5">
        <v>3</v>
      </c>
    </row>
    <row r="50" spans="1:76" x14ac:dyDescent="0.25">
      <c r="A50" s="1" t="s">
        <v>3</v>
      </c>
      <c r="B50" s="5">
        <f t="shared" si="9"/>
        <v>2.5</v>
      </c>
      <c r="C50" s="5">
        <f t="shared" ref="C50:C57" si="10">AVERAGE(AB50:AM50,AP50,AR50:AW50,AY50:BE50)</f>
        <v>2.1923076923076925</v>
      </c>
      <c r="D50" s="4" t="s">
        <v>44</v>
      </c>
      <c r="E50" s="5">
        <v>4</v>
      </c>
      <c r="F50" s="5">
        <v>6</v>
      </c>
      <c r="G50" s="5">
        <v>1</v>
      </c>
      <c r="H50" s="5">
        <v>2</v>
      </c>
      <c r="I50" s="5" t="s">
        <v>14</v>
      </c>
      <c r="J50" s="5">
        <v>3</v>
      </c>
      <c r="K50" s="5">
        <v>5</v>
      </c>
      <c r="L50" s="5">
        <v>4</v>
      </c>
      <c r="M50" s="5">
        <v>3</v>
      </c>
      <c r="N50" s="5">
        <v>0</v>
      </c>
      <c r="O50" s="5">
        <v>0</v>
      </c>
      <c r="P50" s="5">
        <v>4</v>
      </c>
      <c r="Q50" s="5">
        <v>1</v>
      </c>
      <c r="R50" s="5">
        <v>1</v>
      </c>
      <c r="S50" s="5">
        <v>2</v>
      </c>
      <c r="T50" s="5">
        <v>2</v>
      </c>
      <c r="U50" s="5">
        <v>4</v>
      </c>
      <c r="V50" s="5">
        <v>1</v>
      </c>
      <c r="W50" s="5">
        <v>1</v>
      </c>
      <c r="X50" s="5">
        <v>3</v>
      </c>
      <c r="Y50" s="5">
        <v>4</v>
      </c>
      <c r="Z50" s="5">
        <v>4</v>
      </c>
      <c r="AA50" s="5">
        <v>2</v>
      </c>
      <c r="AB50" s="5">
        <v>1</v>
      </c>
      <c r="AC50" s="5">
        <v>0</v>
      </c>
      <c r="AD50" s="5">
        <v>3</v>
      </c>
      <c r="AE50" s="5">
        <v>3</v>
      </c>
      <c r="AF50" s="5">
        <v>6</v>
      </c>
      <c r="AG50" s="5">
        <v>0</v>
      </c>
      <c r="AH50" s="5">
        <v>0</v>
      </c>
      <c r="AI50" s="5">
        <v>1</v>
      </c>
      <c r="AJ50" s="5">
        <v>1</v>
      </c>
      <c r="AK50" s="5">
        <v>1</v>
      </c>
      <c r="AL50" s="5">
        <v>2</v>
      </c>
      <c r="AM50" s="5">
        <v>0</v>
      </c>
      <c r="AN50" s="5" t="s">
        <v>14</v>
      </c>
      <c r="AO50" s="5" t="s">
        <v>14</v>
      </c>
      <c r="AP50" s="5">
        <v>0</v>
      </c>
      <c r="AQ50" s="5" t="s">
        <v>14</v>
      </c>
      <c r="AR50" s="5">
        <v>8</v>
      </c>
      <c r="AS50" s="5">
        <v>1</v>
      </c>
      <c r="AT50" s="5">
        <v>1</v>
      </c>
      <c r="AU50" s="5">
        <v>0</v>
      </c>
      <c r="AV50" s="5">
        <v>0</v>
      </c>
      <c r="AW50" s="5">
        <v>4</v>
      </c>
      <c r="AX50" s="5" t="s">
        <v>14</v>
      </c>
      <c r="AY50" s="5">
        <v>12</v>
      </c>
      <c r="AZ50" s="5">
        <v>0</v>
      </c>
      <c r="BA50" s="5">
        <v>8</v>
      </c>
      <c r="BB50" s="5">
        <v>2</v>
      </c>
      <c r="BC50" s="5">
        <v>2</v>
      </c>
      <c r="BD50" s="5">
        <v>0</v>
      </c>
      <c r="BE50" s="5">
        <v>1</v>
      </c>
      <c r="BF50" s="5">
        <v>3</v>
      </c>
      <c r="BG50" s="5">
        <v>1</v>
      </c>
      <c r="BH50" s="5">
        <v>4</v>
      </c>
      <c r="BI50" s="5">
        <v>3</v>
      </c>
      <c r="BJ50" s="5">
        <v>5</v>
      </c>
      <c r="BK50" s="5">
        <v>0</v>
      </c>
      <c r="BL50" s="5">
        <v>4</v>
      </c>
      <c r="BM50" s="5">
        <v>6</v>
      </c>
      <c r="BN50" s="5">
        <v>3</v>
      </c>
    </row>
    <row r="51" spans="1:76" x14ac:dyDescent="0.25">
      <c r="A51" s="1" t="s">
        <v>4</v>
      </c>
      <c r="B51" s="5">
        <f t="shared" si="9"/>
        <v>2.9454545454545453</v>
      </c>
      <c r="C51" s="5">
        <f t="shared" si="10"/>
        <v>2.9230769230769229</v>
      </c>
      <c r="D51" s="4" t="s">
        <v>43</v>
      </c>
      <c r="E51" s="5">
        <v>16</v>
      </c>
      <c r="F51" s="5">
        <v>2</v>
      </c>
      <c r="G51" s="5">
        <v>0</v>
      </c>
      <c r="H51" s="5">
        <v>3</v>
      </c>
      <c r="I51" s="5" t="s">
        <v>14</v>
      </c>
      <c r="J51" s="5">
        <v>1</v>
      </c>
      <c r="K51" s="5">
        <v>5</v>
      </c>
      <c r="L51" s="5">
        <v>1</v>
      </c>
      <c r="M51" s="5">
        <v>3</v>
      </c>
      <c r="N51" s="5">
        <v>0</v>
      </c>
      <c r="O51" s="5">
        <v>1</v>
      </c>
      <c r="P51" s="5">
        <v>4</v>
      </c>
      <c r="Q51" s="5">
        <v>1</v>
      </c>
      <c r="R51" s="5">
        <v>4</v>
      </c>
      <c r="S51" s="5">
        <v>4</v>
      </c>
      <c r="T51" s="5">
        <v>1</v>
      </c>
      <c r="U51" s="5">
        <v>4</v>
      </c>
      <c r="V51" s="5">
        <v>3</v>
      </c>
      <c r="W51" s="5">
        <v>3</v>
      </c>
      <c r="X51" s="5">
        <v>3</v>
      </c>
      <c r="Y51" s="5">
        <v>1</v>
      </c>
      <c r="Z51" s="5">
        <v>0</v>
      </c>
      <c r="AA51" s="5">
        <v>3</v>
      </c>
      <c r="AB51" s="5">
        <v>8</v>
      </c>
      <c r="AC51" s="5">
        <v>0</v>
      </c>
      <c r="AD51" s="5">
        <v>11</v>
      </c>
      <c r="AE51" s="5">
        <v>2</v>
      </c>
      <c r="AF51" s="5">
        <v>0</v>
      </c>
      <c r="AG51" s="5">
        <v>0</v>
      </c>
      <c r="AH51" s="5">
        <v>1</v>
      </c>
      <c r="AI51" s="5">
        <v>1</v>
      </c>
      <c r="AJ51" s="5">
        <v>5</v>
      </c>
      <c r="AK51" s="5">
        <v>1</v>
      </c>
      <c r="AL51" s="5">
        <v>2</v>
      </c>
      <c r="AM51" s="5">
        <v>0</v>
      </c>
      <c r="AN51" s="5" t="s">
        <v>14</v>
      </c>
      <c r="AO51" s="5" t="s">
        <v>14</v>
      </c>
      <c r="AP51" s="5">
        <v>0</v>
      </c>
      <c r="AQ51" s="5" t="s">
        <v>14</v>
      </c>
      <c r="AR51" s="5">
        <v>5</v>
      </c>
      <c r="AS51" s="5">
        <v>2</v>
      </c>
      <c r="AT51" s="5">
        <v>3</v>
      </c>
      <c r="AU51" s="5">
        <v>2</v>
      </c>
      <c r="AV51" s="5">
        <v>0</v>
      </c>
      <c r="AW51" s="5">
        <v>1</v>
      </c>
      <c r="AX51" s="5" t="s">
        <v>14</v>
      </c>
      <c r="AY51" s="5">
        <v>9</v>
      </c>
      <c r="AZ51" s="5">
        <v>0</v>
      </c>
      <c r="BA51" s="5">
        <v>14</v>
      </c>
      <c r="BB51" s="5">
        <v>2</v>
      </c>
      <c r="BC51" s="5">
        <v>1</v>
      </c>
      <c r="BD51" s="5">
        <v>4</v>
      </c>
      <c r="BE51" s="5">
        <v>2</v>
      </c>
      <c r="BF51" s="5">
        <v>1</v>
      </c>
      <c r="BG51" s="5">
        <v>2</v>
      </c>
      <c r="BH51" s="5" t="s">
        <v>14</v>
      </c>
      <c r="BI51" s="5">
        <v>4</v>
      </c>
      <c r="BJ51" s="5">
        <v>4</v>
      </c>
      <c r="BK51" s="5">
        <v>0</v>
      </c>
      <c r="BL51" s="5">
        <v>5</v>
      </c>
      <c r="BM51" s="5">
        <v>7</v>
      </c>
      <c r="BN51" s="5">
        <v>3</v>
      </c>
    </row>
    <row r="52" spans="1:76" x14ac:dyDescent="0.25">
      <c r="A52" s="1" t="s">
        <v>5</v>
      </c>
      <c r="B52" s="5">
        <f t="shared" si="9"/>
        <v>2.6363636363636362</v>
      </c>
      <c r="C52" s="5">
        <f t="shared" si="10"/>
        <v>1.4615384615384615</v>
      </c>
      <c r="D52" s="4" t="s">
        <v>45</v>
      </c>
      <c r="E52" s="5">
        <v>19</v>
      </c>
      <c r="F52" s="5">
        <v>6</v>
      </c>
      <c r="G52" s="5">
        <v>0</v>
      </c>
      <c r="H52" s="5">
        <v>4</v>
      </c>
      <c r="I52" s="5" t="s">
        <v>14</v>
      </c>
      <c r="J52" s="5">
        <v>1</v>
      </c>
      <c r="K52" s="5">
        <v>5</v>
      </c>
      <c r="L52" s="5">
        <v>3</v>
      </c>
      <c r="M52" s="5">
        <v>3</v>
      </c>
      <c r="N52" s="5">
        <v>2</v>
      </c>
      <c r="O52" s="5">
        <v>0</v>
      </c>
      <c r="P52" s="5" t="s">
        <v>14</v>
      </c>
      <c r="Q52" s="5">
        <v>1</v>
      </c>
      <c r="R52" s="5">
        <v>5</v>
      </c>
      <c r="S52" s="5">
        <v>4</v>
      </c>
      <c r="T52" s="5">
        <v>1</v>
      </c>
      <c r="U52" s="5">
        <v>1</v>
      </c>
      <c r="V52" s="5">
        <v>6</v>
      </c>
      <c r="W52" s="5">
        <v>6</v>
      </c>
      <c r="X52" s="5">
        <v>2</v>
      </c>
      <c r="Y52" s="5">
        <v>1</v>
      </c>
      <c r="Z52" s="5">
        <v>8</v>
      </c>
      <c r="AA52" s="5">
        <v>2</v>
      </c>
      <c r="AB52" s="5">
        <v>4</v>
      </c>
      <c r="AC52" s="5">
        <v>0</v>
      </c>
      <c r="AD52" s="5">
        <v>6</v>
      </c>
      <c r="AE52" s="5">
        <v>0</v>
      </c>
      <c r="AF52" s="5">
        <v>0</v>
      </c>
      <c r="AG52" s="5">
        <v>0</v>
      </c>
      <c r="AH52" s="5">
        <v>3</v>
      </c>
      <c r="AI52" s="5">
        <v>1</v>
      </c>
      <c r="AJ52" s="5">
        <v>5</v>
      </c>
      <c r="AK52" s="5">
        <v>1</v>
      </c>
      <c r="AL52" s="5">
        <v>1</v>
      </c>
      <c r="AM52" s="5">
        <v>0</v>
      </c>
      <c r="AN52" s="5" t="s">
        <v>14</v>
      </c>
      <c r="AO52" s="5" t="s">
        <v>14</v>
      </c>
      <c r="AP52" s="5">
        <v>0</v>
      </c>
      <c r="AQ52" s="5" t="s">
        <v>14</v>
      </c>
      <c r="AR52" s="5">
        <v>3</v>
      </c>
      <c r="AS52" s="5">
        <v>0</v>
      </c>
      <c r="AT52" s="5">
        <v>4</v>
      </c>
      <c r="AU52" s="5">
        <v>1</v>
      </c>
      <c r="AV52" s="5">
        <v>0</v>
      </c>
      <c r="AW52" s="5">
        <v>0</v>
      </c>
      <c r="AX52" s="5" t="s">
        <v>14</v>
      </c>
      <c r="AY52" s="5">
        <v>0</v>
      </c>
      <c r="AZ52" s="5">
        <v>0</v>
      </c>
      <c r="BA52" s="5">
        <v>4</v>
      </c>
      <c r="BB52" s="5">
        <v>3</v>
      </c>
      <c r="BC52" s="5">
        <v>1</v>
      </c>
      <c r="BD52" s="5">
        <v>1</v>
      </c>
      <c r="BE52" s="5">
        <v>0</v>
      </c>
      <c r="BF52" s="5">
        <v>2</v>
      </c>
      <c r="BG52" s="5">
        <v>2</v>
      </c>
      <c r="BH52" s="5">
        <v>5</v>
      </c>
      <c r="BI52" s="5">
        <v>2</v>
      </c>
      <c r="BJ52" s="5">
        <v>4</v>
      </c>
      <c r="BK52" s="5">
        <v>0</v>
      </c>
      <c r="BL52" s="5">
        <v>3</v>
      </c>
      <c r="BM52" s="5">
        <v>9</v>
      </c>
      <c r="BN52" s="5">
        <v>6</v>
      </c>
    </row>
    <row r="53" spans="1:76" x14ac:dyDescent="0.25">
      <c r="A53" s="1" t="s">
        <v>6</v>
      </c>
      <c r="B53" s="5">
        <f t="shared" si="9"/>
        <v>2.375</v>
      </c>
      <c r="C53" s="5">
        <f t="shared" si="10"/>
        <v>1.8846153846153846</v>
      </c>
      <c r="D53" s="4" t="s">
        <v>43</v>
      </c>
      <c r="E53" s="5">
        <v>8</v>
      </c>
      <c r="F53" s="5">
        <v>4</v>
      </c>
      <c r="G53" s="5">
        <v>1</v>
      </c>
      <c r="H53" s="5">
        <v>3</v>
      </c>
      <c r="I53" s="5" t="s">
        <v>14</v>
      </c>
      <c r="J53" s="5">
        <v>3</v>
      </c>
      <c r="K53" s="5">
        <v>5</v>
      </c>
      <c r="L53" s="5">
        <v>1</v>
      </c>
      <c r="M53" s="5">
        <v>3</v>
      </c>
      <c r="N53" s="5">
        <v>2</v>
      </c>
      <c r="O53" s="5">
        <v>0</v>
      </c>
      <c r="P53" s="5">
        <v>2</v>
      </c>
      <c r="Q53" s="5">
        <v>1</v>
      </c>
      <c r="R53" s="5">
        <v>3</v>
      </c>
      <c r="S53" s="5">
        <v>4</v>
      </c>
      <c r="T53" s="5">
        <v>0</v>
      </c>
      <c r="U53" s="5">
        <v>1</v>
      </c>
      <c r="V53" s="5">
        <v>2</v>
      </c>
      <c r="W53" s="5">
        <v>8</v>
      </c>
      <c r="X53" s="5">
        <v>4</v>
      </c>
      <c r="Y53" s="5">
        <v>2</v>
      </c>
      <c r="Z53" s="5">
        <v>5</v>
      </c>
      <c r="AA53" s="5">
        <v>1</v>
      </c>
      <c r="AB53" s="5">
        <v>3</v>
      </c>
      <c r="AC53" s="5">
        <v>0</v>
      </c>
      <c r="AD53" s="5">
        <v>4</v>
      </c>
      <c r="AE53" s="5">
        <v>10</v>
      </c>
      <c r="AF53" s="5">
        <v>0</v>
      </c>
      <c r="AG53" s="5">
        <v>0</v>
      </c>
      <c r="AH53" s="5">
        <v>0</v>
      </c>
      <c r="AI53" s="5">
        <v>2</v>
      </c>
      <c r="AJ53" s="5">
        <v>7</v>
      </c>
      <c r="AK53" s="5">
        <v>2</v>
      </c>
      <c r="AL53" s="5">
        <v>0</v>
      </c>
      <c r="AM53" s="5">
        <v>0</v>
      </c>
      <c r="AN53" s="5" t="s">
        <v>14</v>
      </c>
      <c r="AO53" s="5" t="s">
        <v>14</v>
      </c>
      <c r="AP53" s="5">
        <v>0</v>
      </c>
      <c r="AQ53" s="5" t="s">
        <v>14</v>
      </c>
      <c r="AR53" s="5">
        <v>3</v>
      </c>
      <c r="AS53" s="5">
        <v>0</v>
      </c>
      <c r="AT53" s="5">
        <v>1</v>
      </c>
      <c r="AU53" s="5">
        <v>1</v>
      </c>
      <c r="AV53" s="5">
        <v>1</v>
      </c>
      <c r="AW53" s="5">
        <v>4</v>
      </c>
      <c r="AX53" s="5" t="s">
        <v>14</v>
      </c>
      <c r="AY53" s="5">
        <v>2</v>
      </c>
      <c r="AZ53" s="5">
        <v>3</v>
      </c>
      <c r="BA53" s="5">
        <v>0</v>
      </c>
      <c r="BB53" s="5">
        <v>1</v>
      </c>
      <c r="BC53" s="5">
        <v>4</v>
      </c>
      <c r="BD53" s="5">
        <v>0</v>
      </c>
      <c r="BE53" s="5">
        <v>1</v>
      </c>
      <c r="BF53" s="5">
        <v>3</v>
      </c>
      <c r="BG53" s="5">
        <v>1</v>
      </c>
      <c r="BH53" s="5">
        <v>2</v>
      </c>
      <c r="BI53" s="5">
        <v>4</v>
      </c>
      <c r="BJ53" s="5">
        <v>3</v>
      </c>
      <c r="BK53" s="5">
        <v>0</v>
      </c>
      <c r="BL53" s="5">
        <v>4</v>
      </c>
      <c r="BM53" s="5">
        <v>4</v>
      </c>
      <c r="BN53" s="5">
        <v>4</v>
      </c>
    </row>
    <row r="54" spans="1:76" x14ac:dyDescent="0.25">
      <c r="A54" s="1" t="s">
        <v>7</v>
      </c>
      <c r="B54" s="5">
        <f t="shared" si="9"/>
        <v>2.3636363636363638</v>
      </c>
      <c r="C54" s="5">
        <f t="shared" si="10"/>
        <v>2.1538461538461537</v>
      </c>
      <c r="D54" s="4" t="s">
        <v>43</v>
      </c>
      <c r="E54" s="5">
        <v>5</v>
      </c>
      <c r="F54" s="5">
        <v>6</v>
      </c>
      <c r="G54" s="5">
        <v>0</v>
      </c>
      <c r="H54" s="5">
        <v>2</v>
      </c>
      <c r="I54" s="5" t="s">
        <v>14</v>
      </c>
      <c r="J54" s="5">
        <v>8</v>
      </c>
      <c r="K54" s="5">
        <v>5</v>
      </c>
      <c r="L54" s="5">
        <v>1</v>
      </c>
      <c r="M54" s="5">
        <v>0</v>
      </c>
      <c r="N54" s="5">
        <v>2</v>
      </c>
      <c r="O54" s="5">
        <v>0</v>
      </c>
      <c r="P54" s="5">
        <v>1</v>
      </c>
      <c r="Q54" s="5">
        <v>0</v>
      </c>
      <c r="R54" s="5">
        <v>3</v>
      </c>
      <c r="S54" s="5">
        <v>4</v>
      </c>
      <c r="T54" s="5">
        <v>0</v>
      </c>
      <c r="U54" s="5" t="s">
        <v>14</v>
      </c>
      <c r="V54" s="5">
        <v>2</v>
      </c>
      <c r="W54" s="5">
        <v>5</v>
      </c>
      <c r="X54" s="5">
        <v>2</v>
      </c>
      <c r="Y54" s="5">
        <v>0</v>
      </c>
      <c r="Z54" s="5">
        <v>4</v>
      </c>
      <c r="AA54" s="5">
        <v>1</v>
      </c>
      <c r="AB54" s="5">
        <v>2</v>
      </c>
      <c r="AC54" s="5">
        <v>0</v>
      </c>
      <c r="AD54" s="5">
        <v>12</v>
      </c>
      <c r="AE54" s="5">
        <v>0</v>
      </c>
      <c r="AF54" s="5">
        <v>3</v>
      </c>
      <c r="AG54" s="5">
        <v>0</v>
      </c>
      <c r="AH54" s="5">
        <v>0</v>
      </c>
      <c r="AI54" s="5">
        <v>1</v>
      </c>
      <c r="AJ54" s="5">
        <v>6</v>
      </c>
      <c r="AK54" s="5">
        <v>2</v>
      </c>
      <c r="AL54" s="5">
        <v>0</v>
      </c>
      <c r="AM54" s="5">
        <v>0</v>
      </c>
      <c r="AN54" s="5" t="s">
        <v>14</v>
      </c>
      <c r="AO54" s="5" t="s">
        <v>14</v>
      </c>
      <c r="AP54" s="5">
        <v>0</v>
      </c>
      <c r="AQ54" s="5" t="s">
        <v>14</v>
      </c>
      <c r="AR54" s="5">
        <v>7</v>
      </c>
      <c r="AS54" s="5">
        <v>0</v>
      </c>
      <c r="AT54" s="5">
        <v>1</v>
      </c>
      <c r="AU54" s="5">
        <v>0</v>
      </c>
      <c r="AV54" s="5">
        <v>3</v>
      </c>
      <c r="AW54" s="5">
        <v>0</v>
      </c>
      <c r="AX54" s="5" t="s">
        <v>14</v>
      </c>
      <c r="AY54" s="5">
        <v>10</v>
      </c>
      <c r="AZ54" s="5">
        <v>1</v>
      </c>
      <c r="BA54" s="5">
        <v>1</v>
      </c>
      <c r="BB54" s="5">
        <v>0</v>
      </c>
      <c r="BC54" s="5">
        <v>2</v>
      </c>
      <c r="BD54" s="5">
        <v>1</v>
      </c>
      <c r="BE54" s="5">
        <v>4</v>
      </c>
      <c r="BF54" s="5">
        <v>3</v>
      </c>
      <c r="BG54" s="5">
        <v>1</v>
      </c>
      <c r="BH54" s="5">
        <v>4</v>
      </c>
      <c r="BI54" s="5">
        <v>2</v>
      </c>
      <c r="BJ54" s="5">
        <v>2</v>
      </c>
      <c r="BK54" s="5">
        <v>0</v>
      </c>
      <c r="BL54" s="5">
        <v>2</v>
      </c>
      <c r="BM54" s="5">
        <v>9</v>
      </c>
      <c r="BN54" s="5">
        <v>2</v>
      </c>
    </row>
    <row r="55" spans="1:76" x14ac:dyDescent="0.25">
      <c r="A55" s="1" t="s">
        <v>8</v>
      </c>
      <c r="B55" s="5">
        <f t="shared" si="9"/>
        <v>2.4464285714285716</v>
      </c>
      <c r="C55" s="5">
        <f t="shared" si="10"/>
        <v>1.6538461538461537</v>
      </c>
      <c r="D55" s="4" t="s">
        <v>43</v>
      </c>
      <c r="E55" s="5">
        <v>8</v>
      </c>
      <c r="F55" s="5">
        <v>2</v>
      </c>
      <c r="G55" s="5">
        <v>1</v>
      </c>
      <c r="H55" s="5">
        <v>3</v>
      </c>
      <c r="I55" s="5" t="s">
        <v>14</v>
      </c>
      <c r="J55" s="5">
        <v>8</v>
      </c>
      <c r="K55" s="5">
        <v>5</v>
      </c>
      <c r="L55" s="5">
        <v>7</v>
      </c>
      <c r="M55" s="5">
        <v>1</v>
      </c>
      <c r="N55" s="5">
        <v>2</v>
      </c>
      <c r="O55" s="5">
        <v>0</v>
      </c>
      <c r="P55" s="5">
        <v>1</v>
      </c>
      <c r="Q55" s="5">
        <v>1</v>
      </c>
      <c r="R55" s="5">
        <v>1</v>
      </c>
      <c r="S55" s="5">
        <v>4</v>
      </c>
      <c r="T55" s="5">
        <v>0</v>
      </c>
      <c r="U55" s="5">
        <v>1</v>
      </c>
      <c r="V55" s="5">
        <v>2</v>
      </c>
      <c r="W55" s="5">
        <v>2</v>
      </c>
      <c r="X55" s="5">
        <v>3</v>
      </c>
      <c r="Y55" s="5">
        <v>0</v>
      </c>
      <c r="Z55" s="5">
        <v>10</v>
      </c>
      <c r="AA55" s="5">
        <v>2</v>
      </c>
      <c r="AB55" s="5">
        <v>5</v>
      </c>
      <c r="AC55" s="5">
        <v>0</v>
      </c>
      <c r="AD55" s="5">
        <v>4</v>
      </c>
      <c r="AE55" s="5">
        <v>1</v>
      </c>
      <c r="AF55" s="5">
        <v>4</v>
      </c>
      <c r="AG55" s="5">
        <v>0</v>
      </c>
      <c r="AH55" s="5">
        <v>1</v>
      </c>
      <c r="AI55" s="5">
        <v>1</v>
      </c>
      <c r="AJ55" s="5">
        <v>7</v>
      </c>
      <c r="AK55" s="5">
        <v>1</v>
      </c>
      <c r="AL55" s="5">
        <v>0</v>
      </c>
      <c r="AM55" s="5">
        <v>0</v>
      </c>
      <c r="AN55" s="5" t="s">
        <v>14</v>
      </c>
      <c r="AO55" s="5" t="s">
        <v>14</v>
      </c>
      <c r="AP55" s="5">
        <v>0</v>
      </c>
      <c r="AQ55" s="5" t="s">
        <v>14</v>
      </c>
      <c r="AR55" s="5">
        <v>3</v>
      </c>
      <c r="AS55" s="5">
        <v>0</v>
      </c>
      <c r="AT55" s="5">
        <v>2</v>
      </c>
      <c r="AU55" s="5">
        <v>4</v>
      </c>
      <c r="AV55" s="5">
        <v>1</v>
      </c>
      <c r="AW55" s="5">
        <v>0</v>
      </c>
      <c r="AX55" s="5" t="s">
        <v>14</v>
      </c>
      <c r="AY55" s="5">
        <v>1</v>
      </c>
      <c r="AZ55" s="5">
        <v>0</v>
      </c>
      <c r="BA55" s="5">
        <v>3</v>
      </c>
      <c r="BB55" s="5">
        <v>1</v>
      </c>
      <c r="BC55" s="5">
        <v>1</v>
      </c>
      <c r="BD55" s="5">
        <v>0</v>
      </c>
      <c r="BE55" s="5">
        <v>3</v>
      </c>
      <c r="BF55" s="5">
        <v>3</v>
      </c>
      <c r="BG55" s="5">
        <v>6</v>
      </c>
      <c r="BH55" s="5">
        <v>4</v>
      </c>
      <c r="BI55" s="5">
        <v>4</v>
      </c>
      <c r="BJ55" s="5">
        <v>1</v>
      </c>
      <c r="BK55" s="5">
        <v>0</v>
      </c>
      <c r="BL55" s="5">
        <v>2</v>
      </c>
      <c r="BM55" s="5">
        <v>10</v>
      </c>
      <c r="BN55" s="5">
        <v>2</v>
      </c>
    </row>
    <row r="56" spans="1:76" x14ac:dyDescent="0.25">
      <c r="A56" s="1" t="s">
        <v>9</v>
      </c>
      <c r="B56" s="5">
        <f t="shared" si="9"/>
        <v>2.1071428571428572</v>
      </c>
      <c r="C56" s="5">
        <f t="shared" si="10"/>
        <v>1.5384615384615385</v>
      </c>
      <c r="D56" s="4" t="s">
        <v>43</v>
      </c>
      <c r="E56" s="5">
        <v>2</v>
      </c>
      <c r="F56" s="5">
        <v>2</v>
      </c>
      <c r="G56" s="5">
        <v>0</v>
      </c>
      <c r="H56" s="5">
        <v>3</v>
      </c>
      <c r="I56" s="5" t="s">
        <v>14</v>
      </c>
      <c r="J56" s="5">
        <v>2</v>
      </c>
      <c r="K56" s="5">
        <v>1</v>
      </c>
      <c r="L56" s="5">
        <v>1</v>
      </c>
      <c r="M56" s="5">
        <v>1</v>
      </c>
      <c r="N56" s="5">
        <v>2</v>
      </c>
      <c r="O56" s="5">
        <v>4</v>
      </c>
      <c r="P56" s="5">
        <v>2</v>
      </c>
      <c r="Q56" s="5">
        <v>1</v>
      </c>
      <c r="R56" s="5">
        <v>2</v>
      </c>
      <c r="S56" s="5">
        <v>7</v>
      </c>
      <c r="T56" s="5">
        <v>0</v>
      </c>
      <c r="U56" s="5">
        <v>0</v>
      </c>
      <c r="V56" s="5">
        <v>1</v>
      </c>
      <c r="W56" s="5">
        <v>7</v>
      </c>
      <c r="X56" s="5">
        <v>4</v>
      </c>
      <c r="Y56" s="5">
        <v>0</v>
      </c>
      <c r="Z56" s="5">
        <v>4</v>
      </c>
      <c r="AA56" s="5">
        <v>0</v>
      </c>
      <c r="AB56" s="5">
        <v>1</v>
      </c>
      <c r="AC56" s="5">
        <v>0</v>
      </c>
      <c r="AD56" s="5">
        <v>4</v>
      </c>
      <c r="AE56" s="5">
        <v>0</v>
      </c>
      <c r="AF56" s="5">
        <v>0</v>
      </c>
      <c r="AG56" s="5">
        <v>0</v>
      </c>
      <c r="AH56" s="5">
        <v>1</v>
      </c>
      <c r="AI56" s="5">
        <v>0</v>
      </c>
      <c r="AJ56" s="5">
        <v>1</v>
      </c>
      <c r="AK56" s="5">
        <v>1</v>
      </c>
      <c r="AL56" s="5">
        <v>0</v>
      </c>
      <c r="AM56" s="5">
        <v>1</v>
      </c>
      <c r="AN56" s="5" t="s">
        <v>14</v>
      </c>
      <c r="AO56" s="5" t="s">
        <v>14</v>
      </c>
      <c r="AP56" s="5">
        <v>0</v>
      </c>
      <c r="AQ56" s="5" t="s">
        <v>14</v>
      </c>
      <c r="AR56" s="5">
        <v>1</v>
      </c>
      <c r="AS56" s="5">
        <v>0</v>
      </c>
      <c r="AT56" s="5">
        <v>3</v>
      </c>
      <c r="AU56" s="5">
        <v>2</v>
      </c>
      <c r="AV56" s="5">
        <v>1</v>
      </c>
      <c r="AW56" s="5">
        <v>9</v>
      </c>
      <c r="AX56" s="5" t="s">
        <v>14</v>
      </c>
      <c r="AY56" s="5">
        <v>8</v>
      </c>
      <c r="AZ56" s="5">
        <v>1</v>
      </c>
      <c r="BA56" s="5">
        <v>2</v>
      </c>
      <c r="BB56" s="5">
        <v>0</v>
      </c>
      <c r="BC56" s="5">
        <v>2</v>
      </c>
      <c r="BD56" s="5">
        <v>1</v>
      </c>
      <c r="BE56" s="5">
        <v>1</v>
      </c>
      <c r="BF56" s="5">
        <v>3</v>
      </c>
      <c r="BG56" s="5">
        <v>3</v>
      </c>
      <c r="BH56" s="5">
        <v>4</v>
      </c>
      <c r="BI56" s="5">
        <v>3</v>
      </c>
      <c r="BJ56" s="5">
        <v>12</v>
      </c>
      <c r="BK56" s="5">
        <v>0</v>
      </c>
      <c r="BL56" s="5">
        <v>1</v>
      </c>
      <c r="BM56" s="5">
        <v>6</v>
      </c>
      <c r="BN56" s="5">
        <v>3</v>
      </c>
    </row>
    <row r="57" spans="1:76" x14ac:dyDescent="0.25">
      <c r="A57" s="1" t="s">
        <v>10</v>
      </c>
      <c r="B57" s="5">
        <f t="shared" si="9"/>
        <v>1.1071428571428572</v>
      </c>
      <c r="C57" s="5">
        <f t="shared" si="10"/>
        <v>0.88461538461538458</v>
      </c>
      <c r="D57" s="4" t="s">
        <v>43</v>
      </c>
      <c r="E57" s="5">
        <v>0</v>
      </c>
      <c r="F57" s="5">
        <v>1</v>
      </c>
      <c r="G57" s="5">
        <v>0</v>
      </c>
      <c r="H57" s="5">
        <v>1</v>
      </c>
      <c r="I57" s="5" t="s">
        <v>14</v>
      </c>
      <c r="J57" s="5">
        <v>1</v>
      </c>
      <c r="K57" s="5">
        <v>0</v>
      </c>
      <c r="L57" s="5">
        <v>0</v>
      </c>
      <c r="M57" s="5">
        <v>0</v>
      </c>
      <c r="N57" s="5">
        <v>1</v>
      </c>
      <c r="O57" s="5">
        <v>0</v>
      </c>
      <c r="P57" s="5">
        <v>2</v>
      </c>
      <c r="Q57" s="5">
        <v>1</v>
      </c>
      <c r="R57" s="5">
        <v>1</v>
      </c>
      <c r="S57" s="5">
        <v>1</v>
      </c>
      <c r="T57" s="5">
        <v>0</v>
      </c>
      <c r="U57" s="5">
        <v>0</v>
      </c>
      <c r="V57" s="5">
        <v>1</v>
      </c>
      <c r="W57" s="5">
        <v>2</v>
      </c>
      <c r="X57" s="5">
        <v>1</v>
      </c>
      <c r="Y57" s="5">
        <v>1</v>
      </c>
      <c r="Z57" s="5">
        <v>3</v>
      </c>
      <c r="AA57" s="5">
        <v>0</v>
      </c>
      <c r="AB57" s="5">
        <v>1</v>
      </c>
      <c r="AC57" s="5">
        <v>0</v>
      </c>
      <c r="AD57" s="5">
        <v>1</v>
      </c>
      <c r="AE57" s="5">
        <v>1</v>
      </c>
      <c r="AF57" s="5">
        <v>0</v>
      </c>
      <c r="AG57" s="5">
        <v>1</v>
      </c>
      <c r="AH57" s="5">
        <v>0</v>
      </c>
      <c r="AI57" s="5">
        <v>1</v>
      </c>
      <c r="AJ57" s="5">
        <v>2</v>
      </c>
      <c r="AK57" s="5">
        <v>1</v>
      </c>
      <c r="AL57" s="5">
        <v>0</v>
      </c>
      <c r="AM57" s="5">
        <v>0</v>
      </c>
      <c r="AN57" s="5" t="s">
        <v>14</v>
      </c>
      <c r="AO57" s="5" t="s">
        <v>14</v>
      </c>
      <c r="AP57" s="5">
        <v>0</v>
      </c>
      <c r="AQ57" s="5" t="s">
        <v>14</v>
      </c>
      <c r="AR57" s="5">
        <v>2</v>
      </c>
      <c r="AS57" s="5">
        <v>0</v>
      </c>
      <c r="AT57" s="5">
        <v>1</v>
      </c>
      <c r="AU57" s="5">
        <v>0</v>
      </c>
      <c r="AV57" s="5">
        <v>1</v>
      </c>
      <c r="AW57" s="5">
        <v>0</v>
      </c>
      <c r="AX57" s="5" t="s">
        <v>14</v>
      </c>
      <c r="AY57" s="5">
        <v>1</v>
      </c>
      <c r="AZ57" s="5">
        <v>0</v>
      </c>
      <c r="BA57" s="5">
        <v>4</v>
      </c>
      <c r="BB57" s="5">
        <v>0</v>
      </c>
      <c r="BC57" s="5">
        <v>2</v>
      </c>
      <c r="BD57" s="5">
        <v>3</v>
      </c>
      <c r="BE57" s="5">
        <v>1</v>
      </c>
      <c r="BF57" s="5">
        <v>1</v>
      </c>
      <c r="BG57" s="5">
        <v>8</v>
      </c>
      <c r="BH57" s="5">
        <v>5</v>
      </c>
      <c r="BI57" s="5">
        <v>3</v>
      </c>
      <c r="BJ57" s="5">
        <v>2</v>
      </c>
      <c r="BK57" s="5">
        <v>0</v>
      </c>
      <c r="BL57" s="5">
        <v>1</v>
      </c>
      <c r="BM57" s="5">
        <v>2</v>
      </c>
      <c r="BN57" s="5">
        <v>2</v>
      </c>
    </row>
    <row r="58" spans="1:76" s="24" customFormat="1" ht="15.75" thickBot="1" x14ac:dyDescent="0.3">
      <c r="A58" s="13" t="s">
        <v>11</v>
      </c>
      <c r="B58" s="19">
        <f t="shared" si="9"/>
        <v>0.96363636363636362</v>
      </c>
      <c r="C58" s="19">
        <f>AVERAGE(AB58:AM58,AP58,AS58:AW58,AY58:BE58)</f>
        <v>0.84</v>
      </c>
      <c r="D58" s="16" t="s">
        <v>43</v>
      </c>
      <c r="E58" s="19">
        <v>0</v>
      </c>
      <c r="F58" s="19">
        <v>1</v>
      </c>
      <c r="G58" s="19">
        <v>0</v>
      </c>
      <c r="H58" s="19">
        <v>1</v>
      </c>
      <c r="I58" s="19" t="s">
        <v>14</v>
      </c>
      <c r="J58" s="19">
        <v>0</v>
      </c>
      <c r="K58" s="19">
        <v>0</v>
      </c>
      <c r="L58" s="19">
        <v>0</v>
      </c>
      <c r="M58" s="19">
        <v>1</v>
      </c>
      <c r="N58" s="19">
        <v>1</v>
      </c>
      <c r="O58" s="19">
        <v>1</v>
      </c>
      <c r="P58" s="19">
        <v>1</v>
      </c>
      <c r="Q58" s="19">
        <v>0</v>
      </c>
      <c r="R58" s="19">
        <v>1</v>
      </c>
      <c r="S58" s="19">
        <v>2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1</v>
      </c>
      <c r="Z58" s="19">
        <v>0</v>
      </c>
      <c r="AA58" s="19">
        <v>0</v>
      </c>
      <c r="AB58" s="19">
        <v>1</v>
      </c>
      <c r="AC58" s="19">
        <v>0</v>
      </c>
      <c r="AD58" s="19">
        <v>0</v>
      </c>
      <c r="AE58" s="19">
        <v>1</v>
      </c>
      <c r="AF58" s="19">
        <v>0</v>
      </c>
      <c r="AG58" s="19">
        <v>0</v>
      </c>
      <c r="AH58" s="19">
        <v>1</v>
      </c>
      <c r="AI58" s="19">
        <v>5</v>
      </c>
      <c r="AJ58" s="19">
        <v>0</v>
      </c>
      <c r="AK58" s="19">
        <v>1</v>
      </c>
      <c r="AL58" s="19">
        <v>0</v>
      </c>
      <c r="AM58" s="19">
        <v>0</v>
      </c>
      <c r="AN58" s="19" t="s">
        <v>14</v>
      </c>
      <c r="AO58" s="19" t="s">
        <v>14</v>
      </c>
      <c r="AP58" s="19">
        <v>0</v>
      </c>
      <c r="AQ58" s="19" t="s">
        <v>14</v>
      </c>
      <c r="AR58" s="19" t="s">
        <v>14</v>
      </c>
      <c r="AS58" s="19">
        <v>0</v>
      </c>
      <c r="AT58" s="19">
        <v>2</v>
      </c>
      <c r="AU58" s="19">
        <v>0</v>
      </c>
      <c r="AV58" s="19">
        <v>1</v>
      </c>
      <c r="AW58" s="19">
        <v>0</v>
      </c>
      <c r="AX58" s="19" t="s">
        <v>14</v>
      </c>
      <c r="AY58" s="19">
        <v>0</v>
      </c>
      <c r="AZ58" s="19">
        <v>1</v>
      </c>
      <c r="BA58" s="19">
        <v>0</v>
      </c>
      <c r="BB58" s="19">
        <v>0</v>
      </c>
      <c r="BC58" s="19">
        <v>0</v>
      </c>
      <c r="BD58" s="19">
        <v>2</v>
      </c>
      <c r="BE58" s="19">
        <v>6</v>
      </c>
      <c r="BF58" s="19">
        <v>2</v>
      </c>
      <c r="BG58" s="19">
        <v>1</v>
      </c>
      <c r="BH58" s="19">
        <v>3</v>
      </c>
      <c r="BI58" s="19">
        <v>2</v>
      </c>
      <c r="BJ58" s="19">
        <v>3</v>
      </c>
      <c r="BK58" s="19">
        <v>0</v>
      </c>
      <c r="BL58" s="19">
        <v>5</v>
      </c>
      <c r="BM58" s="19">
        <v>6</v>
      </c>
      <c r="BN58" s="19"/>
    </row>
    <row r="59" spans="1:76" x14ac:dyDescent="0.25">
      <c r="A59" s="1" t="s">
        <v>25</v>
      </c>
      <c r="B59" s="5">
        <f t="shared" si="9"/>
        <v>23.375</v>
      </c>
      <c r="C59" s="5">
        <f>AVERAGE(AB59:AM59,AP59,AR59:AW59,AY59:BI59)</f>
        <v>20.233333333333334</v>
      </c>
      <c r="D59" s="4" t="s">
        <v>71</v>
      </c>
      <c r="E59" s="5">
        <f>SUM(E47:E58)</f>
        <v>66</v>
      </c>
      <c r="F59" s="5">
        <f t="shared" ref="F59:BN59" si="11">SUM(F47:F58)</f>
        <v>42</v>
      </c>
      <c r="G59" s="5">
        <f t="shared" si="11"/>
        <v>4</v>
      </c>
      <c r="H59" s="5">
        <f t="shared" si="11"/>
        <v>27</v>
      </c>
      <c r="I59" s="5" t="s">
        <v>14</v>
      </c>
      <c r="J59" s="5">
        <f t="shared" si="11"/>
        <v>31</v>
      </c>
      <c r="K59" s="5">
        <f t="shared" si="11"/>
        <v>33</v>
      </c>
      <c r="L59" s="5">
        <f t="shared" si="11"/>
        <v>19</v>
      </c>
      <c r="M59" s="5">
        <f t="shared" si="11"/>
        <v>16</v>
      </c>
      <c r="N59" s="5">
        <f t="shared" si="11"/>
        <v>20</v>
      </c>
      <c r="O59" s="5">
        <f t="shared" si="11"/>
        <v>8</v>
      </c>
      <c r="P59" s="5">
        <f t="shared" si="11"/>
        <v>29</v>
      </c>
      <c r="Q59" s="5">
        <f t="shared" si="11"/>
        <v>10</v>
      </c>
      <c r="R59" s="5">
        <f t="shared" si="11"/>
        <v>30</v>
      </c>
      <c r="S59" s="5">
        <f t="shared" si="11"/>
        <v>42</v>
      </c>
      <c r="T59" s="5">
        <f t="shared" si="11"/>
        <v>6</v>
      </c>
      <c r="U59" s="5">
        <f t="shared" si="11"/>
        <v>13</v>
      </c>
      <c r="V59" s="5">
        <f t="shared" si="11"/>
        <v>22</v>
      </c>
      <c r="W59" s="5">
        <f t="shared" si="11"/>
        <v>35</v>
      </c>
      <c r="X59" s="5">
        <f t="shared" si="11"/>
        <v>25</v>
      </c>
      <c r="Y59" s="5">
        <f t="shared" si="11"/>
        <v>12</v>
      </c>
      <c r="Z59" s="5">
        <f t="shared" si="11"/>
        <v>41</v>
      </c>
      <c r="AA59" s="5">
        <f t="shared" si="11"/>
        <v>14</v>
      </c>
      <c r="AB59" s="5">
        <f t="shared" si="11"/>
        <v>27</v>
      </c>
      <c r="AC59" s="5">
        <f t="shared" si="11"/>
        <v>0</v>
      </c>
      <c r="AD59" s="5">
        <f t="shared" si="11"/>
        <v>57</v>
      </c>
      <c r="AE59" s="5">
        <f t="shared" si="11"/>
        <v>20</v>
      </c>
      <c r="AF59" s="5">
        <f t="shared" si="11"/>
        <v>14</v>
      </c>
      <c r="AG59" s="5">
        <f t="shared" si="11"/>
        <v>2</v>
      </c>
      <c r="AH59" s="5">
        <f t="shared" si="11"/>
        <v>11</v>
      </c>
      <c r="AI59" s="5">
        <f t="shared" si="11"/>
        <v>14</v>
      </c>
      <c r="AJ59" s="5">
        <f t="shared" si="11"/>
        <v>38</v>
      </c>
      <c r="AK59" s="5">
        <f t="shared" si="11"/>
        <v>11</v>
      </c>
      <c r="AL59" s="5">
        <f t="shared" si="11"/>
        <v>7</v>
      </c>
      <c r="AM59" s="5">
        <f t="shared" si="11"/>
        <v>1</v>
      </c>
      <c r="AN59" s="5" t="s">
        <v>14</v>
      </c>
      <c r="AO59" s="5" t="s">
        <v>14</v>
      </c>
      <c r="AP59" s="5">
        <f t="shared" si="11"/>
        <v>0</v>
      </c>
      <c r="AQ59" s="5" t="s">
        <v>14</v>
      </c>
      <c r="AR59" s="5">
        <f t="shared" si="11"/>
        <v>34</v>
      </c>
      <c r="AS59" s="5">
        <f t="shared" si="11"/>
        <v>4</v>
      </c>
      <c r="AT59" s="5">
        <f t="shared" si="11"/>
        <v>21</v>
      </c>
      <c r="AU59" s="5">
        <f t="shared" si="11"/>
        <v>12</v>
      </c>
      <c r="AV59" s="5">
        <f t="shared" si="11"/>
        <v>9</v>
      </c>
      <c r="AW59" s="5">
        <f t="shared" si="11"/>
        <v>26</v>
      </c>
      <c r="AX59" s="5" t="s">
        <v>14</v>
      </c>
      <c r="AY59" s="5">
        <f t="shared" si="11"/>
        <v>46</v>
      </c>
      <c r="AZ59" s="5">
        <f t="shared" si="11"/>
        <v>6</v>
      </c>
      <c r="BA59" s="5">
        <f t="shared" si="11"/>
        <v>39</v>
      </c>
      <c r="BB59" s="5">
        <f t="shared" si="11"/>
        <v>9</v>
      </c>
      <c r="BC59" s="5">
        <f t="shared" si="11"/>
        <v>21</v>
      </c>
      <c r="BD59" s="5">
        <f t="shared" si="11"/>
        <v>13</v>
      </c>
      <c r="BE59" s="5">
        <f t="shared" si="11"/>
        <v>22</v>
      </c>
      <c r="BF59" s="5">
        <f t="shared" si="11"/>
        <v>28</v>
      </c>
      <c r="BG59" s="5">
        <f t="shared" si="11"/>
        <v>32</v>
      </c>
      <c r="BH59" s="5">
        <f t="shared" si="11"/>
        <v>37</v>
      </c>
      <c r="BI59" s="5">
        <f t="shared" si="11"/>
        <v>46</v>
      </c>
      <c r="BJ59" s="5">
        <f t="shared" si="11"/>
        <v>50</v>
      </c>
      <c r="BK59" s="5">
        <f t="shared" si="11"/>
        <v>0</v>
      </c>
      <c r="BL59" s="5">
        <f t="shared" si="11"/>
        <v>38</v>
      </c>
      <c r="BM59" s="5">
        <f t="shared" si="11"/>
        <v>69</v>
      </c>
      <c r="BN59" s="5">
        <f t="shared" si="11"/>
        <v>35</v>
      </c>
    </row>
    <row r="60" spans="1:76" ht="15.75" thickBot="1" x14ac:dyDescent="0.3">
      <c r="A60" s="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</row>
    <row r="61" spans="1:76" s="17" customFormat="1" ht="30" customHeight="1" thickBot="1" x14ac:dyDescent="0.3">
      <c r="A61" s="20" t="s">
        <v>29</v>
      </c>
      <c r="B61" s="18" t="s">
        <v>98</v>
      </c>
      <c r="C61" s="18" t="s">
        <v>13</v>
      </c>
      <c r="D61" s="18" t="s">
        <v>15</v>
      </c>
      <c r="E61" s="17">
        <v>1958</v>
      </c>
      <c r="F61" s="17">
        <v>1959</v>
      </c>
      <c r="G61" s="17">
        <v>1960</v>
      </c>
      <c r="H61" s="17">
        <v>1961</v>
      </c>
      <c r="I61" s="17">
        <v>1962</v>
      </c>
      <c r="J61" s="17">
        <v>1963</v>
      </c>
      <c r="K61" s="17">
        <v>1964</v>
      </c>
      <c r="L61" s="17">
        <v>1965</v>
      </c>
      <c r="M61" s="17">
        <v>1966</v>
      </c>
      <c r="N61" s="17">
        <v>1967</v>
      </c>
      <c r="O61" s="17">
        <v>1968</v>
      </c>
      <c r="P61" s="17">
        <v>1969</v>
      </c>
      <c r="Q61" s="17">
        <v>1970</v>
      </c>
      <c r="R61" s="17">
        <v>1971</v>
      </c>
      <c r="S61" s="17">
        <v>1972</v>
      </c>
      <c r="T61" s="17">
        <v>1973</v>
      </c>
      <c r="U61" s="17">
        <v>1974</v>
      </c>
      <c r="V61" s="17">
        <v>1975</v>
      </c>
      <c r="W61" s="17">
        <v>1976</v>
      </c>
      <c r="X61" s="17">
        <v>1977</v>
      </c>
      <c r="Y61" s="17">
        <v>1978</v>
      </c>
      <c r="Z61" s="17">
        <v>1979</v>
      </c>
      <c r="AA61" s="17">
        <v>1980</v>
      </c>
      <c r="AB61" s="17">
        <v>1981</v>
      </c>
      <c r="AC61" s="17">
        <v>1982</v>
      </c>
      <c r="AD61" s="17">
        <v>1983</v>
      </c>
      <c r="AE61" s="17">
        <v>1984</v>
      </c>
      <c r="AF61" s="17">
        <v>1985</v>
      </c>
      <c r="AG61" s="17">
        <v>1986</v>
      </c>
      <c r="AH61" s="17">
        <v>1987</v>
      </c>
      <c r="AI61" s="17">
        <v>1988</v>
      </c>
      <c r="AJ61" s="17">
        <v>1989</v>
      </c>
      <c r="AK61" s="17">
        <v>1990</v>
      </c>
      <c r="AL61" s="17">
        <v>1991</v>
      </c>
      <c r="AM61" s="17">
        <v>1992</v>
      </c>
      <c r="AN61" s="17">
        <v>1993</v>
      </c>
      <c r="AO61" s="17">
        <v>1994</v>
      </c>
      <c r="AP61" s="17">
        <v>1995</v>
      </c>
      <c r="AQ61" s="17">
        <v>1996</v>
      </c>
      <c r="AR61" s="17">
        <v>1997</v>
      </c>
      <c r="AS61" s="17">
        <v>1998</v>
      </c>
      <c r="AT61" s="17">
        <v>1999</v>
      </c>
      <c r="AU61" s="17">
        <v>2000</v>
      </c>
      <c r="AV61" s="17">
        <v>2001</v>
      </c>
      <c r="AW61" s="17">
        <v>2002</v>
      </c>
      <c r="AX61" s="17">
        <v>2003</v>
      </c>
      <c r="AY61" s="17">
        <v>2004</v>
      </c>
      <c r="AZ61" s="17">
        <v>2005</v>
      </c>
      <c r="BA61" s="17">
        <v>2006</v>
      </c>
      <c r="BB61" s="17">
        <v>2007</v>
      </c>
      <c r="BC61" s="17">
        <v>2008</v>
      </c>
      <c r="BD61" s="17">
        <v>2009</v>
      </c>
      <c r="BE61" s="17">
        <v>2010</v>
      </c>
      <c r="BF61" s="17">
        <v>2011</v>
      </c>
      <c r="BG61" s="17">
        <v>2012</v>
      </c>
      <c r="BH61" s="17">
        <v>2013</v>
      </c>
      <c r="BI61" s="17">
        <v>2014</v>
      </c>
      <c r="BJ61" s="17">
        <v>2015</v>
      </c>
      <c r="BK61" s="17">
        <v>2016</v>
      </c>
      <c r="BL61" s="17">
        <v>2017</v>
      </c>
      <c r="BM61" s="17">
        <v>2018</v>
      </c>
      <c r="BN61" s="17">
        <v>2019</v>
      </c>
    </row>
    <row r="62" spans="1:76" x14ac:dyDescent="0.25">
      <c r="A62" s="1" t="s">
        <v>0</v>
      </c>
      <c r="B62" s="5">
        <f>AVERAGE(E62:BM62)</f>
        <v>15.944444444444445</v>
      </c>
      <c r="C62" s="5">
        <f>AVERAGE(AB62:AN62,AP62,AR62:AW62,AZ62:BE62)</f>
        <v>16.03846153846154</v>
      </c>
      <c r="D62" s="4" t="s">
        <v>57</v>
      </c>
      <c r="E62" s="5">
        <v>16</v>
      </c>
      <c r="F62" s="5">
        <v>14</v>
      </c>
      <c r="G62" s="5" t="s">
        <v>14</v>
      </c>
      <c r="H62" s="5">
        <v>17</v>
      </c>
      <c r="I62" s="2" t="s">
        <v>14</v>
      </c>
      <c r="J62" s="2" t="s">
        <v>14</v>
      </c>
      <c r="K62" s="5">
        <v>16</v>
      </c>
      <c r="L62" s="5">
        <v>15</v>
      </c>
      <c r="M62" s="5">
        <v>15</v>
      </c>
      <c r="N62" s="5">
        <v>15</v>
      </c>
      <c r="O62" s="5">
        <v>14</v>
      </c>
      <c r="P62" s="5">
        <v>20</v>
      </c>
      <c r="Q62" s="5">
        <v>27</v>
      </c>
      <c r="R62" s="5">
        <v>16</v>
      </c>
      <c r="S62" s="5">
        <v>13</v>
      </c>
      <c r="T62" s="5">
        <v>16</v>
      </c>
      <c r="U62" s="5">
        <v>15</v>
      </c>
      <c r="V62" s="5">
        <v>14</v>
      </c>
      <c r="W62" s="5">
        <v>16</v>
      </c>
      <c r="X62" s="5">
        <v>17</v>
      </c>
      <c r="Y62" s="5">
        <v>14</v>
      </c>
      <c r="Z62" s="5">
        <v>15</v>
      </c>
      <c r="AA62" s="5">
        <v>15</v>
      </c>
      <c r="AB62" s="5">
        <v>14</v>
      </c>
      <c r="AC62" s="5">
        <v>14</v>
      </c>
      <c r="AD62" s="5">
        <v>16</v>
      </c>
      <c r="AE62" s="5">
        <v>17</v>
      </c>
      <c r="AF62" s="5">
        <v>15</v>
      </c>
      <c r="AG62" s="5">
        <v>21</v>
      </c>
      <c r="AH62" s="5">
        <v>18</v>
      </c>
      <c r="AI62" s="5">
        <v>20</v>
      </c>
      <c r="AJ62" s="5">
        <v>15</v>
      </c>
      <c r="AK62" s="5">
        <v>17</v>
      </c>
      <c r="AL62" s="5">
        <v>17</v>
      </c>
      <c r="AM62" s="5">
        <v>15</v>
      </c>
      <c r="AN62" s="5">
        <v>17</v>
      </c>
      <c r="AO62" s="2" t="s">
        <v>14</v>
      </c>
      <c r="AP62" s="5">
        <v>17</v>
      </c>
      <c r="AQ62" s="2" t="s">
        <v>14</v>
      </c>
      <c r="AR62" s="5">
        <v>14</v>
      </c>
      <c r="AS62" s="5">
        <v>17</v>
      </c>
      <c r="AT62" s="5">
        <v>17</v>
      </c>
      <c r="AU62" s="5">
        <v>16</v>
      </c>
      <c r="AV62" s="5">
        <v>14</v>
      </c>
      <c r="AW62" s="5">
        <v>17</v>
      </c>
      <c r="AX62" s="2" t="s">
        <v>14</v>
      </c>
      <c r="AY62" s="2" t="s">
        <v>14</v>
      </c>
      <c r="AZ62" s="5">
        <v>10</v>
      </c>
      <c r="BA62" s="5">
        <v>15</v>
      </c>
      <c r="BB62" s="5">
        <v>17</v>
      </c>
      <c r="BC62" s="5">
        <v>14</v>
      </c>
      <c r="BD62" s="5">
        <v>16</v>
      </c>
      <c r="BE62" s="5">
        <v>17</v>
      </c>
      <c r="BF62" s="5">
        <v>16</v>
      </c>
      <c r="BG62" s="5">
        <v>17</v>
      </c>
      <c r="BH62" s="5">
        <v>17</v>
      </c>
      <c r="BI62" s="5">
        <v>16</v>
      </c>
      <c r="BJ62" s="5">
        <v>18</v>
      </c>
      <c r="BK62" s="5">
        <v>16</v>
      </c>
      <c r="BL62" s="5">
        <v>15</v>
      </c>
      <c r="BM62" s="9">
        <v>9</v>
      </c>
      <c r="BN62" s="5">
        <v>8</v>
      </c>
      <c r="BO62" s="5"/>
      <c r="BP62" s="6"/>
      <c r="BQ62" s="7"/>
      <c r="BR62" s="7"/>
      <c r="BS62" s="7"/>
      <c r="BT62" s="7"/>
      <c r="BU62" s="7"/>
      <c r="BV62" s="7"/>
      <c r="BW62" s="7"/>
      <c r="BX62" s="7"/>
    </row>
    <row r="63" spans="1:76" x14ac:dyDescent="0.25">
      <c r="A63" s="1" t="s">
        <v>1</v>
      </c>
      <c r="B63" s="5">
        <f t="shared" ref="B63:B74" si="12">AVERAGE(E63:BM63)</f>
        <v>17.678571428571427</v>
      </c>
      <c r="C63" s="5">
        <f>AVERAGE(E63:H63,J63:AN63,AP63,AR63:AW63,AZ63:BI63)</f>
        <v>17.884615384615383</v>
      </c>
      <c r="D63" s="4" t="s">
        <v>43</v>
      </c>
      <c r="E63" s="5">
        <v>13</v>
      </c>
      <c r="F63" s="5">
        <v>17</v>
      </c>
      <c r="G63" s="5">
        <v>19</v>
      </c>
      <c r="H63" s="5">
        <v>22</v>
      </c>
      <c r="I63" s="2" t="s">
        <v>14</v>
      </c>
      <c r="J63" s="2">
        <v>14</v>
      </c>
      <c r="K63" s="5">
        <v>11</v>
      </c>
      <c r="L63" s="5">
        <v>16</v>
      </c>
      <c r="M63" s="5">
        <v>16</v>
      </c>
      <c r="N63" s="5">
        <v>15</v>
      </c>
      <c r="O63" s="5">
        <v>24</v>
      </c>
      <c r="P63" s="5">
        <v>21</v>
      </c>
      <c r="Q63" s="5">
        <v>17</v>
      </c>
      <c r="R63" s="5">
        <v>23</v>
      </c>
      <c r="S63" s="5">
        <v>17</v>
      </c>
      <c r="T63" s="5">
        <v>18</v>
      </c>
      <c r="U63" s="5">
        <v>18</v>
      </c>
      <c r="V63" s="5">
        <v>14</v>
      </c>
      <c r="W63" s="5">
        <v>18</v>
      </c>
      <c r="X63" s="5">
        <v>18</v>
      </c>
      <c r="Y63" s="5">
        <v>14</v>
      </c>
      <c r="Z63" s="5">
        <v>15</v>
      </c>
      <c r="AA63" s="5">
        <v>19</v>
      </c>
      <c r="AB63" s="5">
        <v>17</v>
      </c>
      <c r="AC63" s="5">
        <v>17</v>
      </c>
      <c r="AD63" s="5">
        <v>19</v>
      </c>
      <c r="AE63" s="5">
        <v>18</v>
      </c>
      <c r="AF63" s="5">
        <v>17</v>
      </c>
      <c r="AG63" s="5">
        <v>20</v>
      </c>
      <c r="AH63" s="5">
        <v>19</v>
      </c>
      <c r="AI63" s="5">
        <v>19</v>
      </c>
      <c r="AJ63" s="5">
        <v>20</v>
      </c>
      <c r="AK63" s="5">
        <v>19</v>
      </c>
      <c r="AL63" s="5">
        <v>18</v>
      </c>
      <c r="AM63" s="5">
        <v>18</v>
      </c>
      <c r="AN63" s="5">
        <v>18</v>
      </c>
      <c r="AO63" s="2" t="s">
        <v>14</v>
      </c>
      <c r="AP63" s="5">
        <v>21</v>
      </c>
      <c r="AQ63" s="2" t="s">
        <v>14</v>
      </c>
      <c r="AR63" s="5">
        <v>17</v>
      </c>
      <c r="AS63" s="5">
        <v>16</v>
      </c>
      <c r="AT63" s="5">
        <v>18</v>
      </c>
      <c r="AU63" s="5">
        <v>20</v>
      </c>
      <c r="AV63" s="5">
        <v>17</v>
      </c>
      <c r="AW63" s="5">
        <v>18</v>
      </c>
      <c r="AX63" s="2" t="s">
        <v>14</v>
      </c>
      <c r="AY63" s="2" t="s">
        <v>14</v>
      </c>
      <c r="AZ63" s="5">
        <v>15</v>
      </c>
      <c r="BA63" s="5">
        <v>17</v>
      </c>
      <c r="BB63" s="5">
        <v>17</v>
      </c>
      <c r="BC63" s="5">
        <v>20</v>
      </c>
      <c r="BD63" s="5">
        <v>19</v>
      </c>
      <c r="BE63" s="5">
        <v>18</v>
      </c>
      <c r="BF63" s="5">
        <v>20</v>
      </c>
      <c r="BG63" s="5">
        <v>18</v>
      </c>
      <c r="BH63" s="5">
        <v>19</v>
      </c>
      <c r="BI63" s="5">
        <v>22</v>
      </c>
      <c r="BJ63" s="5">
        <v>17</v>
      </c>
      <c r="BK63" s="5">
        <v>18</v>
      </c>
      <c r="BL63" s="5">
        <v>14</v>
      </c>
      <c r="BM63" s="9">
        <v>11</v>
      </c>
      <c r="BN63" s="5">
        <v>11</v>
      </c>
      <c r="BO63" s="5"/>
      <c r="BP63" s="6"/>
      <c r="BQ63" s="7"/>
      <c r="BR63" s="7"/>
      <c r="BS63" s="7"/>
      <c r="BT63" s="7"/>
      <c r="BU63" s="7"/>
      <c r="BV63" s="7"/>
      <c r="BW63" s="7"/>
      <c r="BX63" s="7"/>
    </row>
    <row r="64" spans="1:76" x14ac:dyDescent="0.25">
      <c r="A64" s="1" t="s">
        <v>2</v>
      </c>
      <c r="B64" s="5">
        <f t="shared" si="12"/>
        <v>19.051724137931036</v>
      </c>
      <c r="C64" s="5">
        <f>AVERAGE(E64:H64,J64:AN64,AP64,AR64:BI64)</f>
        <v>19.407407407407408</v>
      </c>
      <c r="D64" s="4" t="s">
        <v>43</v>
      </c>
      <c r="E64" s="5">
        <v>17</v>
      </c>
      <c r="F64" s="5">
        <v>23</v>
      </c>
      <c r="G64" s="5">
        <v>20</v>
      </c>
      <c r="H64" s="5">
        <v>21</v>
      </c>
      <c r="I64" s="2" t="s">
        <v>14</v>
      </c>
      <c r="J64" s="2">
        <v>18</v>
      </c>
      <c r="K64" s="5">
        <v>13</v>
      </c>
      <c r="L64" s="5">
        <v>18</v>
      </c>
      <c r="M64" s="5">
        <v>18</v>
      </c>
      <c r="N64" s="5">
        <v>18</v>
      </c>
      <c r="O64" s="5">
        <v>27</v>
      </c>
      <c r="P64" s="5">
        <v>26</v>
      </c>
      <c r="Q64" s="5">
        <v>18</v>
      </c>
      <c r="R64" s="5">
        <v>24</v>
      </c>
      <c r="S64" s="5">
        <v>20</v>
      </c>
      <c r="T64" s="5">
        <v>19</v>
      </c>
      <c r="U64" s="5">
        <v>18</v>
      </c>
      <c r="V64" s="5">
        <v>17</v>
      </c>
      <c r="W64" s="5">
        <v>18</v>
      </c>
      <c r="X64" s="5">
        <v>19</v>
      </c>
      <c r="Y64" s="5">
        <v>16</v>
      </c>
      <c r="Z64" s="5">
        <v>18</v>
      </c>
      <c r="AA64" s="5">
        <v>18</v>
      </c>
      <c r="AB64" s="5">
        <v>20</v>
      </c>
      <c r="AC64" s="5">
        <v>20</v>
      </c>
      <c r="AD64" s="5">
        <v>22</v>
      </c>
      <c r="AE64" s="5">
        <v>19</v>
      </c>
      <c r="AF64" s="5">
        <v>19</v>
      </c>
      <c r="AG64" s="5">
        <v>21</v>
      </c>
      <c r="AH64" s="5">
        <v>21</v>
      </c>
      <c r="AI64" s="5">
        <v>23</v>
      </c>
      <c r="AJ64" s="5">
        <v>22</v>
      </c>
      <c r="AK64" s="5">
        <v>19</v>
      </c>
      <c r="AL64" s="5">
        <v>20</v>
      </c>
      <c r="AM64" s="5">
        <v>19</v>
      </c>
      <c r="AN64" s="5">
        <v>20</v>
      </c>
      <c r="AO64" s="2" t="s">
        <v>14</v>
      </c>
      <c r="AP64" s="5">
        <v>20</v>
      </c>
      <c r="AQ64" s="2" t="s">
        <v>14</v>
      </c>
      <c r="AR64" s="5">
        <v>21</v>
      </c>
      <c r="AS64" s="5">
        <v>19</v>
      </c>
      <c r="AT64" s="5">
        <v>21</v>
      </c>
      <c r="AU64" s="5">
        <v>19</v>
      </c>
      <c r="AV64" s="5">
        <v>19</v>
      </c>
      <c r="AW64" s="5">
        <v>19</v>
      </c>
      <c r="AX64" s="2">
        <v>17</v>
      </c>
      <c r="AY64" s="2">
        <v>17</v>
      </c>
      <c r="AZ64" s="5">
        <v>21</v>
      </c>
      <c r="BA64" s="5">
        <v>18</v>
      </c>
      <c r="BB64" s="5">
        <v>17</v>
      </c>
      <c r="BC64" s="5">
        <v>20</v>
      </c>
      <c r="BD64" s="5">
        <v>15</v>
      </c>
      <c r="BE64" s="5">
        <v>21</v>
      </c>
      <c r="BF64" s="5">
        <v>18</v>
      </c>
      <c r="BG64" s="5">
        <v>19</v>
      </c>
      <c r="BH64" s="5">
        <v>18</v>
      </c>
      <c r="BI64" s="5">
        <v>20</v>
      </c>
      <c r="BJ64" s="5">
        <v>18</v>
      </c>
      <c r="BK64" s="5">
        <v>18</v>
      </c>
      <c r="BL64" s="5">
        <v>10</v>
      </c>
      <c r="BM64" s="9">
        <v>11</v>
      </c>
      <c r="BN64" s="5">
        <v>8</v>
      </c>
      <c r="BO64" s="5"/>
      <c r="BP64" s="6"/>
      <c r="BQ64" s="7"/>
      <c r="BR64" s="7"/>
      <c r="BS64" s="7"/>
      <c r="BT64" s="7"/>
      <c r="BU64" s="7"/>
      <c r="BV64" s="7"/>
      <c r="BW64" s="7"/>
      <c r="BX64" s="7"/>
    </row>
    <row r="65" spans="1:76" x14ac:dyDescent="0.25">
      <c r="A65" s="1" t="s">
        <v>3</v>
      </c>
      <c r="B65" s="5">
        <f t="shared" si="12"/>
        <v>18.912280701754387</v>
      </c>
      <c r="C65" s="5">
        <f>AVERAGE(E65:H65,J65:AN65,AP65,AR65:AW65,AY65:BI65)</f>
        <v>19.471698113207548</v>
      </c>
      <c r="D65" s="4" t="s">
        <v>55</v>
      </c>
      <c r="E65" s="5">
        <v>15</v>
      </c>
      <c r="F65" s="5">
        <v>20</v>
      </c>
      <c r="G65" s="5">
        <v>18</v>
      </c>
      <c r="H65" s="5">
        <v>17</v>
      </c>
      <c r="I65" s="2" t="s">
        <v>14</v>
      </c>
      <c r="J65" s="2">
        <v>21</v>
      </c>
      <c r="K65" s="5">
        <v>15</v>
      </c>
      <c r="L65" s="5">
        <v>20</v>
      </c>
      <c r="M65" s="5">
        <v>15</v>
      </c>
      <c r="N65" s="5">
        <v>28</v>
      </c>
      <c r="O65" s="5">
        <v>32</v>
      </c>
      <c r="P65" s="5">
        <v>27</v>
      </c>
      <c r="Q65" s="5">
        <v>17</v>
      </c>
      <c r="R65" s="5">
        <v>21</v>
      </c>
      <c r="S65" s="5">
        <v>20</v>
      </c>
      <c r="T65" s="5">
        <v>20</v>
      </c>
      <c r="U65" s="5">
        <v>18</v>
      </c>
      <c r="V65" s="5">
        <v>18</v>
      </c>
      <c r="W65" s="5">
        <v>17</v>
      </c>
      <c r="X65" s="5">
        <v>19</v>
      </c>
      <c r="Y65" s="5">
        <v>16</v>
      </c>
      <c r="Z65" s="5">
        <v>20</v>
      </c>
      <c r="AA65" s="5">
        <v>20</v>
      </c>
      <c r="AB65" s="5">
        <v>20</v>
      </c>
      <c r="AC65" s="5">
        <v>23</v>
      </c>
      <c r="AD65" s="5">
        <v>22</v>
      </c>
      <c r="AE65" s="5">
        <v>20</v>
      </c>
      <c r="AF65" s="5">
        <v>22</v>
      </c>
      <c r="AG65" s="5">
        <v>22</v>
      </c>
      <c r="AH65" s="5">
        <v>21</v>
      </c>
      <c r="AI65" s="5">
        <v>22</v>
      </c>
      <c r="AJ65" s="5">
        <v>20</v>
      </c>
      <c r="AK65" s="5">
        <v>22</v>
      </c>
      <c r="AL65" s="5">
        <v>19</v>
      </c>
      <c r="AM65" s="5">
        <v>21</v>
      </c>
      <c r="AN65" s="5">
        <v>20</v>
      </c>
      <c r="AO65" s="2" t="s">
        <v>14</v>
      </c>
      <c r="AP65" s="5">
        <v>22</v>
      </c>
      <c r="AQ65" s="2" t="s">
        <v>14</v>
      </c>
      <c r="AR65" s="5">
        <v>22</v>
      </c>
      <c r="AS65" s="5">
        <v>19</v>
      </c>
      <c r="AT65" s="5">
        <v>19</v>
      </c>
      <c r="AU65" s="5">
        <v>19</v>
      </c>
      <c r="AV65" s="5">
        <v>18</v>
      </c>
      <c r="AW65" s="5">
        <v>17</v>
      </c>
      <c r="AX65" s="2" t="s">
        <v>14</v>
      </c>
      <c r="AY65" s="2">
        <v>15</v>
      </c>
      <c r="AZ65" s="5">
        <v>17</v>
      </c>
      <c r="BA65" s="5">
        <v>19</v>
      </c>
      <c r="BB65" s="5">
        <v>20</v>
      </c>
      <c r="BC65" s="5">
        <v>17</v>
      </c>
      <c r="BD65" s="5">
        <v>14</v>
      </c>
      <c r="BE65" s="5">
        <v>18</v>
      </c>
      <c r="BF65" s="5">
        <v>19</v>
      </c>
      <c r="BG65" s="5">
        <v>17</v>
      </c>
      <c r="BH65" s="5">
        <v>14</v>
      </c>
      <c r="BI65" s="5">
        <v>18</v>
      </c>
      <c r="BJ65" s="5">
        <v>14</v>
      </c>
      <c r="BK65" s="5">
        <v>15</v>
      </c>
      <c r="BL65" s="5">
        <v>8</v>
      </c>
      <c r="BM65" s="9">
        <v>9</v>
      </c>
      <c r="BN65" s="5">
        <v>9</v>
      </c>
      <c r="BO65" s="5"/>
      <c r="BP65" s="6"/>
      <c r="BQ65" s="7"/>
      <c r="BR65" s="7"/>
      <c r="BS65" s="7"/>
      <c r="BT65" s="7"/>
      <c r="BU65" s="7"/>
      <c r="BV65" s="7"/>
      <c r="BW65" s="7"/>
      <c r="BX65" s="7"/>
    </row>
    <row r="66" spans="1:76" x14ac:dyDescent="0.25">
      <c r="A66" s="1" t="s">
        <v>4</v>
      </c>
      <c r="B66" s="5">
        <f t="shared" si="12"/>
        <v>18.456140350877192</v>
      </c>
      <c r="C66" s="5">
        <f t="shared" ref="C66:C73" si="13">AVERAGE(E66:H66,J66:AN66,AP66,AR66:AW66,AY66:BI66)</f>
        <v>18.90566037735849</v>
      </c>
      <c r="D66" s="4" t="s">
        <v>55</v>
      </c>
      <c r="E66" s="5">
        <v>19</v>
      </c>
      <c r="F66" s="5">
        <v>18</v>
      </c>
      <c r="G66" s="5">
        <v>17</v>
      </c>
      <c r="H66" s="5">
        <v>17</v>
      </c>
      <c r="I66" s="2" t="s">
        <v>14</v>
      </c>
      <c r="J66" s="2">
        <v>21</v>
      </c>
      <c r="K66" s="5">
        <v>16</v>
      </c>
      <c r="L66" s="5">
        <v>20</v>
      </c>
      <c r="M66" s="5">
        <v>16</v>
      </c>
      <c r="N66" s="5">
        <v>25</v>
      </c>
      <c r="O66" s="5">
        <v>27</v>
      </c>
      <c r="P66" s="5">
        <v>26</v>
      </c>
      <c r="Q66" s="5">
        <v>19</v>
      </c>
      <c r="R66" s="5">
        <v>21</v>
      </c>
      <c r="S66" s="5">
        <v>19</v>
      </c>
      <c r="T66" s="5">
        <v>19</v>
      </c>
      <c r="U66" s="5">
        <v>21</v>
      </c>
      <c r="V66" s="5">
        <v>14</v>
      </c>
      <c r="W66" s="5">
        <v>14</v>
      </c>
      <c r="X66" s="5">
        <v>21</v>
      </c>
      <c r="Y66" s="5">
        <v>17</v>
      </c>
      <c r="Z66" s="5">
        <v>17</v>
      </c>
      <c r="AA66" s="5">
        <v>20</v>
      </c>
      <c r="AB66" s="5">
        <v>18</v>
      </c>
      <c r="AC66" s="5">
        <v>22</v>
      </c>
      <c r="AD66" s="5">
        <v>24</v>
      </c>
      <c r="AE66" s="5">
        <v>21</v>
      </c>
      <c r="AF66" s="5">
        <v>21</v>
      </c>
      <c r="AG66" s="5">
        <v>22</v>
      </c>
      <c r="AH66" s="5">
        <v>21</v>
      </c>
      <c r="AI66" s="5">
        <v>20</v>
      </c>
      <c r="AJ66" s="5">
        <v>21</v>
      </c>
      <c r="AK66" s="5">
        <v>19</v>
      </c>
      <c r="AL66" s="5">
        <v>21</v>
      </c>
      <c r="AM66" s="5">
        <v>20</v>
      </c>
      <c r="AN66" s="5">
        <v>23</v>
      </c>
      <c r="AO66" s="2" t="s">
        <v>14</v>
      </c>
      <c r="AP66" s="5">
        <v>21</v>
      </c>
      <c r="AQ66" s="2" t="s">
        <v>14</v>
      </c>
      <c r="AR66" s="5">
        <v>21</v>
      </c>
      <c r="AS66" s="5">
        <v>21</v>
      </c>
      <c r="AT66" s="5">
        <v>20</v>
      </c>
      <c r="AU66" s="5">
        <v>18</v>
      </c>
      <c r="AV66" s="5">
        <v>16</v>
      </c>
      <c r="AW66" s="5">
        <v>13</v>
      </c>
      <c r="AX66" s="2" t="s">
        <v>14</v>
      </c>
      <c r="AY66" s="2">
        <v>14</v>
      </c>
      <c r="AZ66" s="5">
        <v>17</v>
      </c>
      <c r="BA66" s="5">
        <v>17</v>
      </c>
      <c r="BB66" s="5">
        <v>15</v>
      </c>
      <c r="BC66" s="5">
        <v>17</v>
      </c>
      <c r="BD66" s="5">
        <v>17</v>
      </c>
      <c r="BE66" s="5">
        <v>19</v>
      </c>
      <c r="BF66" s="5">
        <v>18</v>
      </c>
      <c r="BG66" s="5">
        <v>14</v>
      </c>
      <c r="BH66" s="5">
        <v>13</v>
      </c>
      <c r="BI66" s="5">
        <v>14</v>
      </c>
      <c r="BJ66" s="5">
        <v>16</v>
      </c>
      <c r="BK66" s="5">
        <v>13</v>
      </c>
      <c r="BL66" s="5">
        <v>10</v>
      </c>
      <c r="BM66" s="9">
        <v>11</v>
      </c>
      <c r="BN66" s="5">
        <v>6</v>
      </c>
      <c r="BO66" s="5"/>
      <c r="BP66" s="6"/>
      <c r="BQ66" s="7"/>
      <c r="BR66" s="7"/>
      <c r="BS66" s="7"/>
      <c r="BT66" s="7"/>
      <c r="BU66" s="7"/>
      <c r="BV66" s="7"/>
      <c r="BW66" s="7"/>
      <c r="BX66" s="7"/>
    </row>
    <row r="67" spans="1:76" x14ac:dyDescent="0.25">
      <c r="A67" s="1" t="s">
        <v>5</v>
      </c>
      <c r="B67" s="5">
        <f t="shared" si="12"/>
        <v>18.456140350877192</v>
      </c>
      <c r="C67" s="5">
        <f>AVERAGE(E67:H67,J67:AN67,AP67,AR67:AW67,AY67:BI67)</f>
        <v>19.037735849056602</v>
      </c>
      <c r="D67" s="4" t="s">
        <v>55</v>
      </c>
      <c r="E67" s="5">
        <v>18</v>
      </c>
      <c r="F67" s="5">
        <v>18</v>
      </c>
      <c r="G67" s="5">
        <v>19</v>
      </c>
      <c r="H67" s="5">
        <v>18</v>
      </c>
      <c r="I67" s="2" t="s">
        <v>14</v>
      </c>
      <c r="J67" s="2">
        <v>22</v>
      </c>
      <c r="K67" s="5">
        <v>19</v>
      </c>
      <c r="L67" s="5">
        <v>19</v>
      </c>
      <c r="M67" s="5">
        <v>18</v>
      </c>
      <c r="N67" s="5">
        <v>25</v>
      </c>
      <c r="O67" s="5">
        <v>24</v>
      </c>
      <c r="P67" s="5">
        <v>24</v>
      </c>
      <c r="Q67" s="5">
        <v>18</v>
      </c>
      <c r="R67" s="5">
        <v>21</v>
      </c>
      <c r="S67" s="5">
        <v>19</v>
      </c>
      <c r="T67" s="5">
        <v>18</v>
      </c>
      <c r="U67" s="5">
        <v>20</v>
      </c>
      <c r="V67" s="5">
        <v>17</v>
      </c>
      <c r="W67" s="5">
        <v>16</v>
      </c>
      <c r="X67" s="5">
        <v>22</v>
      </c>
      <c r="Y67" s="5">
        <v>18</v>
      </c>
      <c r="Z67" s="5">
        <v>19</v>
      </c>
      <c r="AA67" s="5">
        <v>23</v>
      </c>
      <c r="AB67" s="5">
        <v>20</v>
      </c>
      <c r="AC67" s="5">
        <v>25</v>
      </c>
      <c r="AD67" s="5">
        <v>24</v>
      </c>
      <c r="AE67" s="5">
        <v>18</v>
      </c>
      <c r="AF67" s="5">
        <v>21</v>
      </c>
      <c r="AG67" s="5">
        <v>22</v>
      </c>
      <c r="AH67" s="5">
        <v>22</v>
      </c>
      <c r="AI67" s="5">
        <v>22</v>
      </c>
      <c r="AJ67" s="5">
        <v>21</v>
      </c>
      <c r="AK67" s="5">
        <v>20</v>
      </c>
      <c r="AL67" s="5">
        <v>20</v>
      </c>
      <c r="AM67" s="5">
        <v>21</v>
      </c>
      <c r="AN67" s="5">
        <v>21</v>
      </c>
      <c r="AO67" s="2" t="s">
        <v>14</v>
      </c>
      <c r="AP67" s="5">
        <v>19</v>
      </c>
      <c r="AQ67" s="2" t="s">
        <v>14</v>
      </c>
      <c r="AR67" s="5">
        <v>21</v>
      </c>
      <c r="AS67" s="5">
        <v>19</v>
      </c>
      <c r="AT67" s="5">
        <v>18</v>
      </c>
      <c r="AU67" s="5">
        <v>17</v>
      </c>
      <c r="AV67" s="5">
        <v>18</v>
      </c>
      <c r="AW67" s="5">
        <v>12</v>
      </c>
      <c r="AX67" s="2" t="s">
        <v>14</v>
      </c>
      <c r="AY67" s="2">
        <v>10</v>
      </c>
      <c r="AZ67" s="5">
        <v>18</v>
      </c>
      <c r="BA67" s="5">
        <v>16</v>
      </c>
      <c r="BB67" s="5">
        <v>13</v>
      </c>
      <c r="BC67" s="5">
        <v>15</v>
      </c>
      <c r="BD67" s="5">
        <v>18</v>
      </c>
      <c r="BE67" s="5">
        <v>16</v>
      </c>
      <c r="BF67" s="5">
        <v>18</v>
      </c>
      <c r="BG67" s="5">
        <v>18</v>
      </c>
      <c r="BH67" s="5">
        <v>16</v>
      </c>
      <c r="BI67" s="5">
        <v>15</v>
      </c>
      <c r="BJ67" s="5">
        <v>15</v>
      </c>
      <c r="BK67" s="5">
        <v>9</v>
      </c>
      <c r="BL67" s="5">
        <v>9</v>
      </c>
      <c r="BM67" s="9">
        <v>10</v>
      </c>
      <c r="BN67" s="5">
        <v>10</v>
      </c>
      <c r="BO67" s="5"/>
      <c r="BP67" s="6"/>
      <c r="BQ67" s="7"/>
      <c r="BR67" s="7"/>
      <c r="BS67" s="7"/>
      <c r="BT67" s="7"/>
      <c r="BU67" s="7"/>
      <c r="BV67" s="7"/>
      <c r="BW67" s="7"/>
      <c r="BX67" s="7"/>
    </row>
    <row r="68" spans="1:76" x14ac:dyDescent="0.25">
      <c r="A68" s="1" t="s">
        <v>6</v>
      </c>
      <c r="B68" s="5">
        <f t="shared" si="12"/>
        <v>18.245614035087719</v>
      </c>
      <c r="C68" s="5">
        <f t="shared" si="13"/>
        <v>18.773584905660378</v>
      </c>
      <c r="D68" s="4" t="s">
        <v>55</v>
      </c>
      <c r="E68" s="5">
        <v>18</v>
      </c>
      <c r="F68" s="5">
        <v>20</v>
      </c>
      <c r="G68" s="5">
        <v>19</v>
      </c>
      <c r="H68" s="5">
        <v>16</v>
      </c>
      <c r="I68" s="2" t="s">
        <v>14</v>
      </c>
      <c r="J68" s="2">
        <v>21</v>
      </c>
      <c r="K68" s="5">
        <v>17</v>
      </c>
      <c r="L68" s="5">
        <v>16</v>
      </c>
      <c r="M68" s="5">
        <v>18</v>
      </c>
      <c r="N68" s="5">
        <v>24</v>
      </c>
      <c r="O68" s="5">
        <v>24</v>
      </c>
      <c r="P68" s="5">
        <v>26</v>
      </c>
      <c r="Q68" s="5">
        <v>15</v>
      </c>
      <c r="R68" s="5">
        <v>23</v>
      </c>
      <c r="S68" s="5">
        <v>19</v>
      </c>
      <c r="T68" s="5">
        <v>15</v>
      </c>
      <c r="U68" s="5">
        <v>22</v>
      </c>
      <c r="V68" s="5">
        <v>18</v>
      </c>
      <c r="W68" s="5">
        <v>17</v>
      </c>
      <c r="X68" s="5">
        <v>22</v>
      </c>
      <c r="Y68" s="5">
        <v>21</v>
      </c>
      <c r="Z68" s="5">
        <v>22</v>
      </c>
      <c r="AA68" s="5">
        <v>18</v>
      </c>
      <c r="AB68" s="5">
        <v>20</v>
      </c>
      <c r="AC68" s="5">
        <v>22</v>
      </c>
      <c r="AD68" s="5">
        <v>22</v>
      </c>
      <c r="AE68" s="5">
        <v>21</v>
      </c>
      <c r="AF68" s="5">
        <v>21</v>
      </c>
      <c r="AG68" s="5">
        <v>22</v>
      </c>
      <c r="AH68" s="5">
        <v>19</v>
      </c>
      <c r="AI68" s="5">
        <v>19</v>
      </c>
      <c r="AJ68" s="5">
        <v>21</v>
      </c>
      <c r="AK68" s="5">
        <v>18</v>
      </c>
      <c r="AL68" s="5">
        <v>22</v>
      </c>
      <c r="AM68" s="5">
        <v>20</v>
      </c>
      <c r="AN68" s="5">
        <v>22</v>
      </c>
      <c r="AO68" s="2" t="s">
        <v>14</v>
      </c>
      <c r="AP68" s="5">
        <v>24</v>
      </c>
      <c r="AQ68" s="2" t="s">
        <v>14</v>
      </c>
      <c r="AR68" s="5">
        <v>21</v>
      </c>
      <c r="AS68" s="5">
        <v>20</v>
      </c>
      <c r="AT68" s="5">
        <v>18</v>
      </c>
      <c r="AU68" s="5">
        <v>10</v>
      </c>
      <c r="AV68" s="5">
        <v>14</v>
      </c>
      <c r="AW68" s="5">
        <v>17</v>
      </c>
      <c r="AX68" s="2" t="s">
        <v>14</v>
      </c>
      <c r="AY68" s="2">
        <v>12</v>
      </c>
      <c r="AZ68" s="5">
        <v>20</v>
      </c>
      <c r="BA68" s="5">
        <v>12</v>
      </c>
      <c r="BB68" s="5">
        <v>9</v>
      </c>
      <c r="BC68" s="5">
        <v>21</v>
      </c>
      <c r="BD68" s="5">
        <v>17</v>
      </c>
      <c r="BE68" s="5">
        <v>15</v>
      </c>
      <c r="BF68" s="5">
        <v>19</v>
      </c>
      <c r="BG68" s="5">
        <v>14</v>
      </c>
      <c r="BH68" s="5">
        <v>16</v>
      </c>
      <c r="BI68" s="5">
        <v>16</v>
      </c>
      <c r="BJ68" s="5">
        <v>20</v>
      </c>
      <c r="BK68" s="5">
        <v>7</v>
      </c>
      <c r="BL68" s="5">
        <v>10</v>
      </c>
      <c r="BM68" s="9">
        <v>8</v>
      </c>
      <c r="BN68" s="5">
        <v>9</v>
      </c>
      <c r="BO68" s="5"/>
      <c r="BP68" s="6"/>
      <c r="BQ68" s="7"/>
      <c r="BR68" s="7"/>
      <c r="BS68" s="7"/>
      <c r="BT68" s="7"/>
      <c r="BU68" s="7"/>
      <c r="BV68" s="7"/>
      <c r="BW68" s="7"/>
      <c r="BX68" s="7"/>
    </row>
    <row r="69" spans="1:76" x14ac:dyDescent="0.25">
      <c r="A69" s="1" t="s">
        <v>7</v>
      </c>
      <c r="B69" s="5">
        <f t="shared" si="12"/>
        <v>18.140350877192983</v>
      </c>
      <c r="C69" s="5">
        <f t="shared" si="13"/>
        <v>18.622641509433961</v>
      </c>
      <c r="D69" s="4" t="s">
        <v>55</v>
      </c>
      <c r="E69" s="5">
        <v>16</v>
      </c>
      <c r="F69" s="5">
        <v>21</v>
      </c>
      <c r="G69" s="5">
        <v>18</v>
      </c>
      <c r="H69" s="5">
        <v>17</v>
      </c>
      <c r="I69" s="2" t="s">
        <v>14</v>
      </c>
      <c r="J69" s="2">
        <v>20</v>
      </c>
      <c r="K69" s="5">
        <v>16</v>
      </c>
      <c r="L69" s="5">
        <v>20</v>
      </c>
      <c r="M69" s="5">
        <v>19</v>
      </c>
      <c r="N69" s="5">
        <v>21</v>
      </c>
      <c r="O69" s="5">
        <v>24</v>
      </c>
      <c r="P69" s="5">
        <v>24</v>
      </c>
      <c r="Q69" s="5">
        <v>18</v>
      </c>
      <c r="R69" s="5">
        <v>24</v>
      </c>
      <c r="S69" s="5">
        <v>20</v>
      </c>
      <c r="T69" s="5">
        <v>18</v>
      </c>
      <c r="U69" s="5">
        <v>21</v>
      </c>
      <c r="V69" s="5">
        <v>18</v>
      </c>
      <c r="W69" s="5">
        <v>15</v>
      </c>
      <c r="X69" s="5">
        <v>20</v>
      </c>
      <c r="Y69" s="5">
        <v>20</v>
      </c>
      <c r="Z69" s="5">
        <v>17</v>
      </c>
      <c r="AA69" s="5">
        <v>22</v>
      </c>
      <c r="AB69" s="5">
        <v>20</v>
      </c>
      <c r="AC69" s="5">
        <v>16</v>
      </c>
      <c r="AD69" s="5">
        <v>23</v>
      </c>
      <c r="AE69" s="5">
        <v>20</v>
      </c>
      <c r="AF69" s="5">
        <v>21</v>
      </c>
      <c r="AG69" s="5">
        <v>20</v>
      </c>
      <c r="AH69" s="5">
        <v>20</v>
      </c>
      <c r="AI69" s="5">
        <v>21</v>
      </c>
      <c r="AJ69" s="5">
        <v>21</v>
      </c>
      <c r="AK69" s="5">
        <v>19</v>
      </c>
      <c r="AL69" s="5">
        <v>17</v>
      </c>
      <c r="AM69" s="5">
        <v>21</v>
      </c>
      <c r="AN69" s="5">
        <v>19</v>
      </c>
      <c r="AO69" s="2" t="s">
        <v>14</v>
      </c>
      <c r="AP69" s="5">
        <v>18</v>
      </c>
      <c r="AQ69" s="2" t="s">
        <v>14</v>
      </c>
      <c r="AR69" s="5">
        <v>22</v>
      </c>
      <c r="AS69" s="5">
        <v>20</v>
      </c>
      <c r="AT69" s="5">
        <v>20</v>
      </c>
      <c r="AU69" s="5">
        <v>13</v>
      </c>
      <c r="AV69" s="5">
        <v>19</v>
      </c>
      <c r="AW69" s="5">
        <v>14</v>
      </c>
      <c r="AX69" s="2" t="s">
        <v>14</v>
      </c>
      <c r="AY69" s="2">
        <v>13</v>
      </c>
      <c r="AZ69" s="5">
        <v>18</v>
      </c>
      <c r="BA69" s="5">
        <v>12</v>
      </c>
      <c r="BB69" s="5">
        <v>9</v>
      </c>
      <c r="BC69" s="5">
        <v>18</v>
      </c>
      <c r="BD69" s="5">
        <v>17</v>
      </c>
      <c r="BE69" s="5">
        <v>18</v>
      </c>
      <c r="BF69" s="5">
        <v>19</v>
      </c>
      <c r="BG69" s="5">
        <v>16</v>
      </c>
      <c r="BH69" s="5">
        <v>13</v>
      </c>
      <c r="BI69" s="5">
        <v>21</v>
      </c>
      <c r="BJ69" s="5">
        <v>16</v>
      </c>
      <c r="BK69" s="5">
        <v>14</v>
      </c>
      <c r="BL69" s="5">
        <v>9</v>
      </c>
      <c r="BM69" s="9">
        <v>8</v>
      </c>
      <c r="BN69" s="5">
        <v>9</v>
      </c>
      <c r="BO69" s="5"/>
      <c r="BP69" s="6"/>
      <c r="BQ69" s="7"/>
      <c r="BR69" s="7"/>
      <c r="BS69" s="7"/>
      <c r="BT69" s="7"/>
      <c r="BU69" s="7"/>
      <c r="BV69" s="7"/>
      <c r="BW69" s="7"/>
      <c r="BX69" s="7"/>
    </row>
    <row r="70" spans="1:76" x14ac:dyDescent="0.25">
      <c r="A70" s="1" t="s">
        <v>8</v>
      </c>
      <c r="B70" s="5">
        <f t="shared" si="12"/>
        <v>18.105263157894736</v>
      </c>
      <c r="C70" s="5">
        <f t="shared" si="13"/>
        <v>18.452830188679247</v>
      </c>
      <c r="D70" s="4" t="s">
        <v>43</v>
      </c>
      <c r="E70" s="5">
        <v>18</v>
      </c>
      <c r="F70" s="5">
        <v>23</v>
      </c>
      <c r="G70" s="5">
        <v>19</v>
      </c>
      <c r="H70" s="5">
        <v>18</v>
      </c>
      <c r="I70" s="2" t="s">
        <v>14</v>
      </c>
      <c r="J70" s="2">
        <v>23</v>
      </c>
      <c r="K70" s="5">
        <v>16</v>
      </c>
      <c r="L70" s="5">
        <v>18</v>
      </c>
      <c r="M70" s="5">
        <v>20</v>
      </c>
      <c r="N70" s="5">
        <v>23</v>
      </c>
      <c r="O70" s="5">
        <v>24</v>
      </c>
      <c r="P70" s="5">
        <v>23</v>
      </c>
      <c r="Q70" s="5">
        <v>16</v>
      </c>
      <c r="R70" s="5">
        <v>24</v>
      </c>
      <c r="S70" s="5">
        <v>18</v>
      </c>
      <c r="T70" s="5">
        <v>19</v>
      </c>
      <c r="U70" s="5">
        <v>21</v>
      </c>
      <c r="V70" s="5">
        <v>17</v>
      </c>
      <c r="W70" s="5">
        <v>9</v>
      </c>
      <c r="X70" s="5">
        <v>19</v>
      </c>
      <c r="Y70" s="5">
        <v>21</v>
      </c>
      <c r="Z70" s="5">
        <v>18</v>
      </c>
      <c r="AA70" s="5">
        <v>18</v>
      </c>
      <c r="AB70" s="5">
        <v>19</v>
      </c>
      <c r="AC70" s="5">
        <v>17</v>
      </c>
      <c r="AD70" s="5">
        <v>21</v>
      </c>
      <c r="AE70" s="5">
        <v>21</v>
      </c>
      <c r="AF70" s="5">
        <v>23</v>
      </c>
      <c r="AG70" s="5">
        <v>21</v>
      </c>
      <c r="AH70" s="5">
        <v>17</v>
      </c>
      <c r="AI70" s="5">
        <v>21</v>
      </c>
      <c r="AJ70" s="5">
        <v>21</v>
      </c>
      <c r="AK70" s="5">
        <v>20</v>
      </c>
      <c r="AL70" s="5">
        <v>21</v>
      </c>
      <c r="AM70" s="5">
        <v>22</v>
      </c>
      <c r="AN70" s="5">
        <v>19</v>
      </c>
      <c r="AO70" s="2" t="s">
        <v>14</v>
      </c>
      <c r="AP70" s="5">
        <v>18</v>
      </c>
      <c r="AQ70" s="2" t="s">
        <v>14</v>
      </c>
      <c r="AR70" s="5">
        <v>21</v>
      </c>
      <c r="AS70" s="5">
        <v>18</v>
      </c>
      <c r="AT70" s="5">
        <v>21</v>
      </c>
      <c r="AU70" s="5">
        <v>13</v>
      </c>
      <c r="AV70" s="5">
        <v>15</v>
      </c>
      <c r="AW70" s="5">
        <v>12</v>
      </c>
      <c r="AX70" s="2" t="s">
        <v>14</v>
      </c>
      <c r="AY70" s="2">
        <v>13</v>
      </c>
      <c r="AZ70" s="5">
        <v>18</v>
      </c>
      <c r="BA70" s="5">
        <v>13</v>
      </c>
      <c r="BB70" s="5">
        <v>9</v>
      </c>
      <c r="BC70" s="5">
        <v>18</v>
      </c>
      <c r="BD70" s="5">
        <v>18</v>
      </c>
      <c r="BE70" s="5">
        <v>18</v>
      </c>
      <c r="BF70" s="5">
        <v>17</v>
      </c>
      <c r="BG70" s="5">
        <v>17</v>
      </c>
      <c r="BH70" s="5">
        <v>13</v>
      </c>
      <c r="BI70" s="5">
        <v>18</v>
      </c>
      <c r="BJ70" s="5">
        <v>17</v>
      </c>
      <c r="BK70" s="5">
        <v>14</v>
      </c>
      <c r="BL70" s="5">
        <v>14</v>
      </c>
      <c r="BM70" s="9">
        <v>9</v>
      </c>
      <c r="BN70" s="5">
        <v>10</v>
      </c>
      <c r="BO70" s="5"/>
      <c r="BP70" s="6"/>
      <c r="BQ70" s="7"/>
      <c r="BR70" s="7"/>
      <c r="BS70" s="7"/>
      <c r="BT70" s="7"/>
      <c r="BU70" s="7"/>
      <c r="BV70" s="7"/>
      <c r="BW70" s="7"/>
      <c r="BX70" s="7"/>
    </row>
    <row r="71" spans="1:76" x14ac:dyDescent="0.25">
      <c r="A71" s="1" t="s">
        <v>9</v>
      </c>
      <c r="B71" s="5">
        <f t="shared" si="12"/>
        <v>18.82456140350877</v>
      </c>
      <c r="C71" s="5">
        <f t="shared" si="13"/>
        <v>18.90566037735849</v>
      </c>
      <c r="D71" s="4" t="s">
        <v>43</v>
      </c>
      <c r="E71" s="5">
        <v>13</v>
      </c>
      <c r="F71" s="5">
        <v>22</v>
      </c>
      <c r="G71" s="5">
        <v>21</v>
      </c>
      <c r="H71" s="5">
        <v>23</v>
      </c>
      <c r="I71" s="2" t="s">
        <v>14</v>
      </c>
      <c r="J71" s="2">
        <v>19</v>
      </c>
      <c r="K71" s="5">
        <v>17</v>
      </c>
      <c r="L71" s="5">
        <v>19</v>
      </c>
      <c r="M71" s="5">
        <v>18</v>
      </c>
      <c r="N71" s="5">
        <v>27</v>
      </c>
      <c r="O71" s="5">
        <v>28</v>
      </c>
      <c r="P71" s="5">
        <v>24</v>
      </c>
      <c r="Q71" s="5">
        <v>16</v>
      </c>
      <c r="R71" s="5">
        <v>20</v>
      </c>
      <c r="S71" s="5">
        <v>22</v>
      </c>
      <c r="T71" s="5">
        <v>20</v>
      </c>
      <c r="U71" s="5">
        <v>19</v>
      </c>
      <c r="V71" s="5">
        <v>17</v>
      </c>
      <c r="W71" s="5">
        <v>10</v>
      </c>
      <c r="X71" s="5">
        <v>18</v>
      </c>
      <c r="Y71" s="5">
        <v>15</v>
      </c>
      <c r="Z71" s="5">
        <v>18</v>
      </c>
      <c r="AA71" s="5">
        <v>19</v>
      </c>
      <c r="AB71" s="5">
        <v>16</v>
      </c>
      <c r="AC71" s="5">
        <v>17</v>
      </c>
      <c r="AD71" s="5">
        <v>22</v>
      </c>
      <c r="AE71" s="5">
        <v>18</v>
      </c>
      <c r="AF71" s="5">
        <v>22</v>
      </c>
      <c r="AG71" s="5">
        <v>21</v>
      </c>
      <c r="AH71" s="5">
        <v>17</v>
      </c>
      <c r="AI71" s="5">
        <v>19</v>
      </c>
      <c r="AJ71" s="5">
        <v>21</v>
      </c>
      <c r="AK71" s="5">
        <v>18</v>
      </c>
      <c r="AL71" s="5">
        <v>17</v>
      </c>
      <c r="AM71" s="5">
        <v>21</v>
      </c>
      <c r="AN71" s="5">
        <v>20</v>
      </c>
      <c r="AO71" s="2" t="s">
        <v>14</v>
      </c>
      <c r="AP71" s="5">
        <v>21</v>
      </c>
      <c r="AQ71" s="2" t="s">
        <v>14</v>
      </c>
      <c r="AR71" s="5">
        <v>19</v>
      </c>
      <c r="AS71" s="5">
        <v>18</v>
      </c>
      <c r="AT71" s="5">
        <v>21</v>
      </c>
      <c r="AU71" s="5">
        <v>15</v>
      </c>
      <c r="AV71" s="5">
        <v>19</v>
      </c>
      <c r="AW71" s="5">
        <v>22</v>
      </c>
      <c r="AX71" s="2" t="s">
        <v>14</v>
      </c>
      <c r="AY71" s="2">
        <v>10</v>
      </c>
      <c r="AZ71" s="5">
        <v>21</v>
      </c>
      <c r="BA71" s="5">
        <v>14</v>
      </c>
      <c r="BB71" s="5">
        <v>12</v>
      </c>
      <c r="BC71" s="5">
        <v>20</v>
      </c>
      <c r="BD71" s="5">
        <v>20</v>
      </c>
      <c r="BE71" s="5">
        <v>19</v>
      </c>
      <c r="BF71" s="5">
        <v>19</v>
      </c>
      <c r="BG71" s="5">
        <v>20</v>
      </c>
      <c r="BH71" s="5">
        <v>17</v>
      </c>
      <c r="BI71" s="5">
        <v>21</v>
      </c>
      <c r="BJ71" s="5">
        <v>24</v>
      </c>
      <c r="BK71" s="5">
        <v>18</v>
      </c>
      <c r="BL71" s="5">
        <v>19</v>
      </c>
      <c r="BM71" s="9">
        <v>10</v>
      </c>
      <c r="BN71" s="5">
        <v>12</v>
      </c>
      <c r="BO71" s="5"/>
      <c r="BP71" s="6"/>
      <c r="BQ71" s="7"/>
      <c r="BR71" s="7"/>
      <c r="BS71" s="7"/>
      <c r="BT71" s="7"/>
      <c r="BU71" s="7"/>
      <c r="BV71" s="7"/>
      <c r="BW71" s="7"/>
      <c r="BX71" s="7"/>
    </row>
    <row r="72" spans="1:76" x14ac:dyDescent="0.25">
      <c r="A72" s="1" t="s">
        <v>10</v>
      </c>
      <c r="B72" s="5">
        <f t="shared" si="12"/>
        <v>18.368421052631579</v>
      </c>
      <c r="C72" s="5">
        <f t="shared" si="13"/>
        <v>18.528301886792452</v>
      </c>
      <c r="D72" s="4" t="s">
        <v>55</v>
      </c>
      <c r="E72" s="5">
        <v>14</v>
      </c>
      <c r="F72" s="5">
        <v>22</v>
      </c>
      <c r="G72" s="5">
        <v>17</v>
      </c>
      <c r="H72" s="5">
        <v>19</v>
      </c>
      <c r="I72" s="2" t="s">
        <v>14</v>
      </c>
      <c r="J72" s="2">
        <v>15</v>
      </c>
      <c r="K72" s="5">
        <v>17</v>
      </c>
      <c r="L72" s="5">
        <v>16</v>
      </c>
      <c r="M72" s="5">
        <v>21</v>
      </c>
      <c r="N72" s="5">
        <v>18</v>
      </c>
      <c r="O72" s="5">
        <v>23</v>
      </c>
      <c r="P72" s="5">
        <v>24</v>
      </c>
      <c r="Q72" s="5">
        <v>14</v>
      </c>
      <c r="R72" s="5">
        <v>21</v>
      </c>
      <c r="S72" s="5">
        <v>17</v>
      </c>
      <c r="T72" s="5">
        <v>18</v>
      </c>
      <c r="U72" s="5">
        <v>20</v>
      </c>
      <c r="V72" s="5">
        <v>17</v>
      </c>
      <c r="W72" s="5">
        <v>13</v>
      </c>
      <c r="X72" s="5">
        <v>15</v>
      </c>
      <c r="Y72" s="5">
        <v>17</v>
      </c>
      <c r="Z72" s="5">
        <v>18</v>
      </c>
      <c r="AA72" s="5">
        <v>17</v>
      </c>
      <c r="AB72" s="5">
        <v>17</v>
      </c>
      <c r="AC72" s="5">
        <v>19</v>
      </c>
      <c r="AD72" s="5">
        <v>15</v>
      </c>
      <c r="AE72" s="5">
        <v>20</v>
      </c>
      <c r="AF72" s="5">
        <v>19</v>
      </c>
      <c r="AG72" s="5">
        <v>21</v>
      </c>
      <c r="AH72" s="5">
        <v>18</v>
      </c>
      <c r="AI72" s="5">
        <v>18</v>
      </c>
      <c r="AJ72" s="5">
        <v>20</v>
      </c>
      <c r="AK72" s="5">
        <v>17</v>
      </c>
      <c r="AL72" s="5">
        <v>19</v>
      </c>
      <c r="AM72" s="5">
        <v>18</v>
      </c>
      <c r="AN72" s="5">
        <v>19</v>
      </c>
      <c r="AO72" s="2" t="s">
        <v>14</v>
      </c>
      <c r="AP72" s="5">
        <v>18</v>
      </c>
      <c r="AQ72" s="2" t="s">
        <v>14</v>
      </c>
      <c r="AR72" s="5">
        <v>20</v>
      </c>
      <c r="AS72" s="5">
        <v>20</v>
      </c>
      <c r="AT72" s="5">
        <v>18</v>
      </c>
      <c r="AU72" s="5">
        <v>21</v>
      </c>
      <c r="AV72" s="5">
        <v>20</v>
      </c>
      <c r="AW72" s="5">
        <v>23</v>
      </c>
      <c r="AX72" s="2" t="s">
        <v>14</v>
      </c>
      <c r="AY72" s="2">
        <v>12</v>
      </c>
      <c r="AZ72" s="5">
        <v>20</v>
      </c>
      <c r="BA72" s="5">
        <v>21</v>
      </c>
      <c r="BB72" s="5">
        <v>20</v>
      </c>
      <c r="BC72" s="5">
        <v>19</v>
      </c>
      <c r="BD72" s="5">
        <v>18</v>
      </c>
      <c r="BE72" s="5">
        <v>19</v>
      </c>
      <c r="BF72" s="5">
        <v>19</v>
      </c>
      <c r="BG72" s="5">
        <v>21</v>
      </c>
      <c r="BH72" s="5">
        <v>23</v>
      </c>
      <c r="BI72" s="5">
        <v>17</v>
      </c>
      <c r="BJ72" s="5">
        <v>23</v>
      </c>
      <c r="BK72" s="5">
        <v>18</v>
      </c>
      <c r="BL72" s="5">
        <v>16</v>
      </c>
      <c r="BM72" s="9">
        <v>8</v>
      </c>
      <c r="BN72" s="5">
        <v>8</v>
      </c>
      <c r="BO72" s="5"/>
      <c r="BP72" s="6"/>
      <c r="BQ72" s="7"/>
      <c r="BR72" s="7"/>
      <c r="BS72" s="7"/>
      <c r="BT72" s="7"/>
      <c r="BU72" s="7"/>
      <c r="BV72" s="7"/>
      <c r="BW72" s="7"/>
      <c r="BX72" s="7"/>
    </row>
    <row r="73" spans="1:76" s="14" customFormat="1" ht="15.75" thickBot="1" x14ac:dyDescent="0.3">
      <c r="A73" s="13" t="s">
        <v>11</v>
      </c>
      <c r="B73" s="19">
        <f t="shared" si="12"/>
        <v>15.894736842105264</v>
      </c>
      <c r="C73" s="19">
        <f t="shared" si="13"/>
        <v>16.20754716981132</v>
      </c>
      <c r="D73" s="16" t="s">
        <v>43</v>
      </c>
      <c r="E73" s="19">
        <v>15</v>
      </c>
      <c r="F73" s="19">
        <v>18</v>
      </c>
      <c r="G73" s="19">
        <v>20</v>
      </c>
      <c r="H73" s="19">
        <v>17</v>
      </c>
      <c r="I73" s="15" t="s">
        <v>14</v>
      </c>
      <c r="J73" s="15">
        <v>17</v>
      </c>
      <c r="K73" s="19">
        <v>15</v>
      </c>
      <c r="L73" s="19">
        <v>17</v>
      </c>
      <c r="M73" s="19">
        <v>19</v>
      </c>
      <c r="N73" s="19">
        <v>17</v>
      </c>
      <c r="O73" s="19">
        <v>18</v>
      </c>
      <c r="P73" s="19">
        <v>24</v>
      </c>
      <c r="Q73" s="19">
        <v>13</v>
      </c>
      <c r="R73" s="19">
        <v>21</v>
      </c>
      <c r="S73" s="19">
        <v>13</v>
      </c>
      <c r="T73" s="19">
        <v>14</v>
      </c>
      <c r="U73" s="19">
        <v>16</v>
      </c>
      <c r="V73" s="19">
        <v>15</v>
      </c>
      <c r="W73" s="19">
        <v>16</v>
      </c>
      <c r="X73" s="19">
        <v>14</v>
      </c>
      <c r="Y73" s="19">
        <v>14</v>
      </c>
      <c r="Z73" s="19">
        <v>11</v>
      </c>
      <c r="AA73" s="19">
        <v>13</v>
      </c>
      <c r="AB73" s="19">
        <v>15</v>
      </c>
      <c r="AC73" s="19">
        <v>14</v>
      </c>
      <c r="AD73" s="19">
        <v>15</v>
      </c>
      <c r="AE73" s="19">
        <v>17</v>
      </c>
      <c r="AF73" s="19">
        <v>18</v>
      </c>
      <c r="AG73" s="19">
        <v>17</v>
      </c>
      <c r="AH73" s="19">
        <v>15</v>
      </c>
      <c r="AI73" s="19">
        <v>13</v>
      </c>
      <c r="AJ73" s="19">
        <v>19</v>
      </c>
      <c r="AK73" s="19">
        <v>16</v>
      </c>
      <c r="AL73" s="19">
        <v>15</v>
      </c>
      <c r="AM73" s="19">
        <v>21</v>
      </c>
      <c r="AN73" s="19">
        <v>19</v>
      </c>
      <c r="AO73" s="15" t="s">
        <v>14</v>
      </c>
      <c r="AP73" s="19">
        <v>18</v>
      </c>
      <c r="AQ73" s="15" t="s">
        <v>14</v>
      </c>
      <c r="AR73" s="19">
        <v>19</v>
      </c>
      <c r="AS73" s="19">
        <v>15</v>
      </c>
      <c r="AT73" s="19">
        <v>17</v>
      </c>
      <c r="AU73" s="19">
        <v>16</v>
      </c>
      <c r="AV73" s="19">
        <v>17</v>
      </c>
      <c r="AW73" s="19">
        <v>16</v>
      </c>
      <c r="AX73" s="15" t="s">
        <v>14</v>
      </c>
      <c r="AY73" s="15">
        <v>9</v>
      </c>
      <c r="AZ73" s="19">
        <v>19</v>
      </c>
      <c r="BA73" s="19">
        <v>16</v>
      </c>
      <c r="BB73" s="19">
        <v>19</v>
      </c>
      <c r="BC73" s="19">
        <v>16</v>
      </c>
      <c r="BD73" s="19">
        <v>15</v>
      </c>
      <c r="BE73" s="19">
        <v>16</v>
      </c>
      <c r="BF73" s="19">
        <v>14</v>
      </c>
      <c r="BG73" s="19">
        <v>14</v>
      </c>
      <c r="BH73" s="19">
        <v>15</v>
      </c>
      <c r="BI73" s="19">
        <v>17</v>
      </c>
      <c r="BJ73" s="19">
        <v>14</v>
      </c>
      <c r="BK73" s="19">
        <v>14</v>
      </c>
      <c r="BL73" s="19">
        <v>9</v>
      </c>
      <c r="BM73" s="24">
        <v>10</v>
      </c>
      <c r="BN73" s="19"/>
      <c r="BO73" s="19"/>
      <c r="BP73" s="21"/>
      <c r="BQ73" s="22"/>
      <c r="BR73" s="22"/>
      <c r="BS73" s="22"/>
      <c r="BT73" s="22"/>
      <c r="BU73" s="22"/>
      <c r="BV73" s="22"/>
      <c r="BW73" s="22"/>
      <c r="BX73" s="22"/>
    </row>
    <row r="74" spans="1:76" s="6" customFormat="1" x14ac:dyDescent="0.25">
      <c r="A74" s="5" t="s">
        <v>12</v>
      </c>
      <c r="B74" s="5">
        <f t="shared" si="12"/>
        <v>18.011695906432745</v>
      </c>
      <c r="C74" s="5">
        <f>AVERAGE(E74:H74,J74:AN74,AP74,AR74:AW74,AY74:BI74)</f>
        <v>18.360062893081761</v>
      </c>
      <c r="D74" s="5" t="s">
        <v>43</v>
      </c>
      <c r="E74" s="5">
        <v>16</v>
      </c>
      <c r="F74" s="5">
        <v>20</v>
      </c>
      <c r="G74" s="5">
        <f>AVERAGE(G62:G73)</f>
        <v>18.818181818181817</v>
      </c>
      <c r="H74" s="5">
        <f>AVERAGE(H62:H73)</f>
        <v>18.5</v>
      </c>
      <c r="I74" s="5" t="s">
        <v>14</v>
      </c>
      <c r="J74" s="5">
        <f t="shared" ref="J74:BN74" si="14">AVERAGE(J62:J73)</f>
        <v>19.181818181818183</v>
      </c>
      <c r="K74" s="5">
        <f t="shared" si="14"/>
        <v>15.666666666666666</v>
      </c>
      <c r="L74" s="5">
        <f>AVERAGE(L62:L73)</f>
        <v>17.833333333333332</v>
      </c>
      <c r="M74" s="5">
        <f t="shared" si="14"/>
        <v>17.75</v>
      </c>
      <c r="N74" s="5">
        <f t="shared" si="14"/>
        <v>21.333333333333332</v>
      </c>
      <c r="O74" s="5">
        <f t="shared" si="14"/>
        <v>24.083333333333332</v>
      </c>
      <c r="P74" s="5">
        <f t="shared" si="14"/>
        <v>24.083333333333332</v>
      </c>
      <c r="Q74" s="5">
        <f t="shared" si="14"/>
        <v>17.333333333333332</v>
      </c>
      <c r="R74" s="5">
        <f t="shared" si="14"/>
        <v>21.583333333333332</v>
      </c>
      <c r="S74" s="5">
        <f t="shared" si="14"/>
        <v>18.083333333333332</v>
      </c>
      <c r="T74" s="5">
        <f t="shared" si="14"/>
        <v>17.833333333333332</v>
      </c>
      <c r="U74" s="5">
        <f t="shared" si="14"/>
        <v>19.083333333333332</v>
      </c>
      <c r="V74" s="5">
        <f t="shared" si="14"/>
        <v>16.333333333333332</v>
      </c>
      <c r="W74" s="5">
        <f t="shared" si="14"/>
        <v>14.916666666666666</v>
      </c>
      <c r="X74" s="5">
        <f t="shared" si="14"/>
        <v>18.666666666666668</v>
      </c>
      <c r="Y74" s="5">
        <f t="shared" si="14"/>
        <v>16.916666666666668</v>
      </c>
      <c r="Z74" s="5">
        <f t="shared" si="14"/>
        <v>17.333333333333332</v>
      </c>
      <c r="AA74" s="5">
        <f t="shared" si="14"/>
        <v>18.5</v>
      </c>
      <c r="AB74" s="5">
        <f t="shared" si="14"/>
        <v>18</v>
      </c>
      <c r="AC74" s="5">
        <f t="shared" si="14"/>
        <v>18.833333333333332</v>
      </c>
      <c r="AD74" s="5">
        <f t="shared" si="14"/>
        <v>20.416666666666668</v>
      </c>
      <c r="AE74" s="5">
        <f t="shared" si="14"/>
        <v>19.166666666666668</v>
      </c>
      <c r="AF74" s="5">
        <f t="shared" si="14"/>
        <v>19.916666666666668</v>
      </c>
      <c r="AG74" s="5">
        <f t="shared" si="14"/>
        <v>20.833333333333332</v>
      </c>
      <c r="AH74" s="5">
        <f t="shared" si="14"/>
        <v>19</v>
      </c>
      <c r="AI74" s="5">
        <f t="shared" si="14"/>
        <v>19.75</v>
      </c>
      <c r="AJ74" s="5">
        <f t="shared" si="14"/>
        <v>20.166666666666668</v>
      </c>
      <c r="AK74" s="5">
        <f t="shared" si="14"/>
        <v>18.666666666666668</v>
      </c>
      <c r="AL74" s="5">
        <f t="shared" si="14"/>
        <v>18.833333333333332</v>
      </c>
      <c r="AM74" s="5">
        <f t="shared" si="14"/>
        <v>19.75</v>
      </c>
      <c r="AN74" s="5">
        <f t="shared" si="14"/>
        <v>19.75</v>
      </c>
      <c r="AO74" s="5" t="s">
        <v>14</v>
      </c>
      <c r="AP74" s="5">
        <f t="shared" si="14"/>
        <v>19.75</v>
      </c>
      <c r="AQ74" s="5" t="s">
        <v>14</v>
      </c>
      <c r="AR74" s="5">
        <f t="shared" si="14"/>
        <v>19.833333333333332</v>
      </c>
      <c r="AS74" s="5">
        <f t="shared" si="14"/>
        <v>18.5</v>
      </c>
      <c r="AT74" s="5">
        <f t="shared" si="14"/>
        <v>19</v>
      </c>
      <c r="AU74" s="5">
        <f t="shared" si="14"/>
        <v>16.416666666666668</v>
      </c>
      <c r="AV74" s="5">
        <f t="shared" si="14"/>
        <v>17.166666666666668</v>
      </c>
      <c r="AW74" s="5">
        <f t="shared" si="14"/>
        <v>16.666666666666668</v>
      </c>
      <c r="AX74" s="5" t="s">
        <v>14</v>
      </c>
      <c r="AY74" s="5">
        <f t="shared" si="14"/>
        <v>12.5</v>
      </c>
      <c r="AZ74" s="5">
        <f t="shared" si="14"/>
        <v>17.833333333333332</v>
      </c>
      <c r="BA74" s="5">
        <f t="shared" si="14"/>
        <v>15.833333333333334</v>
      </c>
      <c r="BB74" s="5">
        <f t="shared" si="14"/>
        <v>14.75</v>
      </c>
      <c r="BC74" s="5">
        <f t="shared" si="14"/>
        <v>17.916666666666668</v>
      </c>
      <c r="BD74" s="5">
        <f t="shared" si="14"/>
        <v>17</v>
      </c>
      <c r="BE74" s="5">
        <f t="shared" si="14"/>
        <v>17.833333333333332</v>
      </c>
      <c r="BF74" s="5">
        <f t="shared" si="14"/>
        <v>18</v>
      </c>
      <c r="BG74" s="5">
        <f t="shared" si="14"/>
        <v>17.083333333333332</v>
      </c>
      <c r="BH74" s="5">
        <f t="shared" si="14"/>
        <v>16.166666666666668</v>
      </c>
      <c r="BI74" s="5">
        <f t="shared" si="14"/>
        <v>17.916666666666668</v>
      </c>
      <c r="BJ74" s="5">
        <f t="shared" si="14"/>
        <v>17.666666666666668</v>
      </c>
      <c r="BK74" s="5">
        <f t="shared" si="14"/>
        <v>14.5</v>
      </c>
      <c r="BL74" s="5">
        <f t="shared" si="14"/>
        <v>11.916666666666666</v>
      </c>
      <c r="BM74" s="36">
        <f t="shared" si="14"/>
        <v>9.5</v>
      </c>
      <c r="BN74" s="5">
        <f t="shared" si="14"/>
        <v>9.0909090909090917</v>
      </c>
      <c r="BO74" s="5"/>
    </row>
    <row r="75" spans="1:76" ht="15.75" thickBot="1" x14ac:dyDescent="0.3">
      <c r="A75" s="1"/>
      <c r="B75" s="2"/>
      <c r="C75" s="2"/>
      <c r="D75" s="2"/>
      <c r="E75" s="2"/>
      <c r="F75" s="2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6"/>
      <c r="BL75" s="6"/>
    </row>
    <row r="76" spans="1:76" s="17" customFormat="1" ht="30" customHeight="1" thickBot="1" x14ac:dyDescent="0.3">
      <c r="A76" s="18" t="s">
        <v>30</v>
      </c>
      <c r="B76" s="18" t="s">
        <v>98</v>
      </c>
      <c r="C76" s="18" t="s">
        <v>13</v>
      </c>
      <c r="D76" s="18" t="s">
        <v>15</v>
      </c>
      <c r="E76" s="17">
        <v>1958</v>
      </c>
      <c r="F76" s="17">
        <v>1959</v>
      </c>
      <c r="G76" s="17">
        <v>1960</v>
      </c>
      <c r="H76" s="17">
        <v>1961</v>
      </c>
      <c r="I76" s="17">
        <v>1962</v>
      </c>
      <c r="J76" s="17">
        <v>1963</v>
      </c>
      <c r="K76" s="17">
        <v>1964</v>
      </c>
      <c r="L76" s="17">
        <v>1965</v>
      </c>
      <c r="M76" s="17">
        <v>1966</v>
      </c>
      <c r="N76" s="17">
        <v>1967</v>
      </c>
      <c r="O76" s="17">
        <v>1968</v>
      </c>
      <c r="P76" s="17">
        <v>1969</v>
      </c>
      <c r="Q76" s="17">
        <v>1970</v>
      </c>
      <c r="R76" s="17">
        <v>1971</v>
      </c>
      <c r="S76" s="17">
        <v>1972</v>
      </c>
      <c r="T76" s="17">
        <v>1973</v>
      </c>
      <c r="U76" s="17">
        <v>1974</v>
      </c>
      <c r="V76" s="17">
        <v>1975</v>
      </c>
      <c r="W76" s="17">
        <v>1976</v>
      </c>
      <c r="X76" s="17">
        <v>1977</v>
      </c>
      <c r="Y76" s="17">
        <v>1978</v>
      </c>
      <c r="Z76" s="17">
        <v>1979</v>
      </c>
      <c r="AA76" s="17">
        <v>1980</v>
      </c>
      <c r="AB76" s="17">
        <v>1981</v>
      </c>
      <c r="AC76" s="17">
        <v>1982</v>
      </c>
      <c r="AD76" s="17">
        <v>1983</v>
      </c>
      <c r="AE76" s="17">
        <v>1984</v>
      </c>
      <c r="AF76" s="17">
        <v>1985</v>
      </c>
      <c r="AG76" s="17">
        <v>1986</v>
      </c>
      <c r="AH76" s="17">
        <v>1987</v>
      </c>
      <c r="AI76" s="17">
        <v>1988</v>
      </c>
      <c r="AJ76" s="17">
        <v>1989</v>
      </c>
      <c r="AK76" s="17">
        <v>1990</v>
      </c>
      <c r="AL76" s="17">
        <v>1991</v>
      </c>
      <c r="AM76" s="17">
        <v>1992</v>
      </c>
      <c r="AN76" s="17">
        <v>1993</v>
      </c>
      <c r="AO76" s="17">
        <v>1994</v>
      </c>
      <c r="AP76" s="17">
        <v>1995</v>
      </c>
      <c r="AQ76" s="17">
        <v>1996</v>
      </c>
      <c r="AR76" s="17">
        <v>1997</v>
      </c>
      <c r="AS76" s="17">
        <v>1998</v>
      </c>
      <c r="AT76" s="17">
        <v>1999</v>
      </c>
      <c r="AU76" s="17">
        <v>2000</v>
      </c>
      <c r="AV76" s="17">
        <v>2001</v>
      </c>
      <c r="AW76" s="17">
        <v>2002</v>
      </c>
      <c r="AX76" s="17">
        <v>2003</v>
      </c>
      <c r="AY76" s="17">
        <v>2004</v>
      </c>
      <c r="AZ76" s="17">
        <v>2005</v>
      </c>
      <c r="BA76" s="17">
        <v>2006</v>
      </c>
      <c r="BB76" s="17">
        <v>2007</v>
      </c>
      <c r="BC76" s="17">
        <v>2008</v>
      </c>
      <c r="BD76" s="17">
        <v>2009</v>
      </c>
      <c r="BE76" s="17">
        <v>2010</v>
      </c>
      <c r="BF76" s="17">
        <v>2011</v>
      </c>
      <c r="BG76" s="17">
        <v>2012</v>
      </c>
      <c r="BH76" s="17">
        <v>2013</v>
      </c>
      <c r="BI76" s="17">
        <v>2014</v>
      </c>
      <c r="BJ76" s="17">
        <v>2015</v>
      </c>
      <c r="BK76" s="17">
        <v>2016</v>
      </c>
      <c r="BL76" s="17">
        <v>2017</v>
      </c>
      <c r="BM76" s="17">
        <v>2018</v>
      </c>
      <c r="BN76" s="17">
        <v>2019</v>
      </c>
    </row>
    <row r="77" spans="1:76" s="9" customFormat="1" x14ac:dyDescent="0.25">
      <c r="A77" s="1" t="s">
        <v>0</v>
      </c>
      <c r="B77" s="2">
        <f>AVERAGE(E77:BM77)</f>
        <v>633.75263157894722</v>
      </c>
      <c r="C77" s="2">
        <f>AVERAGE(AB77:AP77,AR77:AX77,AZ77:BE77)</f>
        <v>633.63214285714287</v>
      </c>
      <c r="D77" s="4" t="s">
        <v>39</v>
      </c>
      <c r="E77" s="2">
        <v>635</v>
      </c>
      <c r="F77" s="2">
        <v>630.6</v>
      </c>
      <c r="G77" s="2">
        <v>628.79999999999995</v>
      </c>
      <c r="H77" s="2">
        <v>632.1</v>
      </c>
      <c r="I77" s="2" t="s">
        <v>14</v>
      </c>
      <c r="J77" s="2" t="s">
        <v>14</v>
      </c>
      <c r="K77" s="2">
        <v>637.20000000000005</v>
      </c>
      <c r="L77" s="2">
        <v>634.20000000000005</v>
      </c>
      <c r="M77" s="2">
        <v>627.1</v>
      </c>
      <c r="N77" s="2">
        <v>639.1</v>
      </c>
      <c r="O77" s="2">
        <v>632.4</v>
      </c>
      <c r="P77" s="2">
        <v>640.29999999999995</v>
      </c>
      <c r="Q77" s="2">
        <v>631.20000000000005</v>
      </c>
      <c r="R77" s="2">
        <v>636.70000000000005</v>
      </c>
      <c r="S77" s="2">
        <v>638.20000000000005</v>
      </c>
      <c r="T77" s="2">
        <v>634.29999999999995</v>
      </c>
      <c r="U77" s="2">
        <v>637.6</v>
      </c>
      <c r="V77" s="2">
        <v>635.70000000000005</v>
      </c>
      <c r="W77" s="2">
        <v>636</v>
      </c>
      <c r="X77" s="2">
        <v>641.79999999999995</v>
      </c>
      <c r="Y77" s="2">
        <v>627.9</v>
      </c>
      <c r="Z77" s="2">
        <v>632.20000000000005</v>
      </c>
      <c r="AA77" s="2">
        <v>635.9</v>
      </c>
      <c r="AB77" s="2">
        <v>632.20000000000005</v>
      </c>
      <c r="AC77" s="2">
        <v>633.29999999999995</v>
      </c>
      <c r="AD77" s="2">
        <v>636.4</v>
      </c>
      <c r="AE77" s="2">
        <v>638.4</v>
      </c>
      <c r="AF77" s="2">
        <v>637.4</v>
      </c>
      <c r="AG77" s="2">
        <v>634.4</v>
      </c>
      <c r="AH77" s="2">
        <v>639.5</v>
      </c>
      <c r="AI77" s="2">
        <v>637.5</v>
      </c>
      <c r="AJ77" s="2">
        <v>630.70000000000005</v>
      </c>
      <c r="AK77" s="2">
        <v>634.4</v>
      </c>
      <c r="AL77" s="2">
        <v>628.79999999999995</v>
      </c>
      <c r="AM77" s="2">
        <v>632.20000000000005</v>
      </c>
      <c r="AN77" s="2">
        <v>638.9</v>
      </c>
      <c r="AO77" s="2">
        <v>634.79999999999995</v>
      </c>
      <c r="AP77" s="2">
        <v>626.70000000000005</v>
      </c>
      <c r="AQ77" s="2" t="s">
        <v>14</v>
      </c>
      <c r="AR77" s="2">
        <v>631.6</v>
      </c>
      <c r="AS77" s="2">
        <v>629.4</v>
      </c>
      <c r="AT77" s="2">
        <v>630</v>
      </c>
      <c r="AU77" s="1">
        <v>627.9</v>
      </c>
      <c r="AV77" s="1">
        <v>632.6</v>
      </c>
      <c r="AW77" s="1">
        <v>633.6</v>
      </c>
      <c r="AX77" s="1">
        <v>638.20000000000005</v>
      </c>
      <c r="AY77" s="2" t="s">
        <v>14</v>
      </c>
      <c r="AZ77" s="2">
        <v>634.1</v>
      </c>
      <c r="BA77" s="2">
        <v>633.5</v>
      </c>
      <c r="BB77" s="2">
        <v>635.79999999999995</v>
      </c>
      <c r="BC77" s="2">
        <v>629.29999999999995</v>
      </c>
      <c r="BD77" s="2">
        <v>631.29999999999995</v>
      </c>
      <c r="BE77" s="2">
        <v>638.79999999999995</v>
      </c>
      <c r="BF77" s="2">
        <v>636.29999999999995</v>
      </c>
      <c r="BG77" s="2">
        <v>626.79999999999995</v>
      </c>
      <c r="BH77" s="2">
        <v>630.6</v>
      </c>
      <c r="BI77" s="2">
        <v>636.1</v>
      </c>
      <c r="BJ77" s="2">
        <v>631.5</v>
      </c>
      <c r="BK77" s="10">
        <v>628.6</v>
      </c>
      <c r="BL77" s="10">
        <v>637.9</v>
      </c>
      <c r="BM77" s="10">
        <v>630.1</v>
      </c>
      <c r="BN77" s="10">
        <v>629.1</v>
      </c>
      <c r="BO77" s="10"/>
      <c r="BP77" s="10"/>
      <c r="BQ77" s="10"/>
      <c r="BR77" s="10"/>
      <c r="BS77" s="10"/>
    </row>
    <row r="78" spans="1:76" s="9" customFormat="1" x14ac:dyDescent="0.25">
      <c r="A78" s="1" t="s">
        <v>1</v>
      </c>
      <c r="B78" s="2">
        <f t="shared" ref="B78:B89" si="15">AVERAGE(E78:BM78)</f>
        <v>628.68750000000011</v>
      </c>
      <c r="C78" s="2">
        <f>AVERAGE(AB78:AN78,AP78,AR78:AW78,AZ78:BE78)</f>
        <v>628.18846153846152</v>
      </c>
      <c r="D78" s="4" t="s">
        <v>40</v>
      </c>
      <c r="E78" s="2">
        <v>627.9</v>
      </c>
      <c r="F78" s="2">
        <v>629.6</v>
      </c>
      <c r="G78" s="2">
        <v>627.5</v>
      </c>
      <c r="H78" s="2">
        <v>635.9</v>
      </c>
      <c r="I78" s="2" t="s">
        <v>14</v>
      </c>
      <c r="J78" s="2">
        <v>625.6</v>
      </c>
      <c r="K78" s="2">
        <v>627.6</v>
      </c>
      <c r="L78" s="2">
        <v>640.5</v>
      </c>
      <c r="M78" s="2">
        <v>633.29999999999995</v>
      </c>
      <c r="N78" s="2">
        <v>633.5</v>
      </c>
      <c r="O78" s="2">
        <v>629.1</v>
      </c>
      <c r="P78" s="2">
        <v>631.1</v>
      </c>
      <c r="Q78" s="2">
        <v>627.29999999999995</v>
      </c>
      <c r="R78" s="2">
        <v>630.6</v>
      </c>
      <c r="S78" s="2">
        <v>630.9</v>
      </c>
      <c r="T78" s="2">
        <v>627.9</v>
      </c>
      <c r="U78" s="2">
        <v>623.70000000000005</v>
      </c>
      <c r="V78" s="2">
        <v>629.1</v>
      </c>
      <c r="W78" s="2">
        <v>627.9</v>
      </c>
      <c r="X78" s="2">
        <v>629.4</v>
      </c>
      <c r="Y78" s="2">
        <v>630.9</v>
      </c>
      <c r="Z78" s="2">
        <v>626.70000000000005</v>
      </c>
      <c r="AA78" s="2">
        <v>631.5</v>
      </c>
      <c r="AB78" s="2">
        <v>629.20000000000005</v>
      </c>
      <c r="AC78" s="2">
        <v>627.70000000000005</v>
      </c>
      <c r="AD78" s="2">
        <v>631</v>
      </c>
      <c r="AE78" s="2">
        <v>629</v>
      </c>
      <c r="AF78" s="2">
        <v>624.6</v>
      </c>
      <c r="AG78" s="2">
        <v>642.4</v>
      </c>
      <c r="AH78" s="2">
        <v>627.70000000000005</v>
      </c>
      <c r="AI78" s="2">
        <v>625.1</v>
      </c>
      <c r="AJ78" s="2">
        <v>625</v>
      </c>
      <c r="AK78" s="2">
        <v>625.70000000000005</v>
      </c>
      <c r="AL78" s="2">
        <v>634.4</v>
      </c>
      <c r="AM78" s="2">
        <v>634.70000000000005</v>
      </c>
      <c r="AN78" s="2">
        <v>626.70000000000005</v>
      </c>
      <c r="AO78" s="2" t="s">
        <v>14</v>
      </c>
      <c r="AP78" s="2">
        <v>626.9</v>
      </c>
      <c r="AQ78" s="2" t="s">
        <v>14</v>
      </c>
      <c r="AR78" s="2">
        <v>629.29999999999995</v>
      </c>
      <c r="AS78" s="2">
        <v>627.79999999999995</v>
      </c>
      <c r="AT78" s="2">
        <v>627.1</v>
      </c>
      <c r="AU78" s="1">
        <v>623.79999999999995</v>
      </c>
      <c r="AV78" s="1">
        <v>631.4</v>
      </c>
      <c r="AW78" s="1">
        <v>623.6</v>
      </c>
      <c r="AX78" s="1" t="s">
        <v>14</v>
      </c>
      <c r="AY78" s="2" t="s">
        <v>14</v>
      </c>
      <c r="AZ78" s="2">
        <v>624.9</v>
      </c>
      <c r="BA78" s="2">
        <v>628.4</v>
      </c>
      <c r="BB78" s="2">
        <v>626.20000000000005</v>
      </c>
      <c r="BC78" s="2">
        <v>621.1</v>
      </c>
      <c r="BD78" s="2">
        <v>628.20000000000005</v>
      </c>
      <c r="BE78" s="2">
        <v>631</v>
      </c>
      <c r="BF78" s="2">
        <v>628.29999999999995</v>
      </c>
      <c r="BG78" s="2">
        <v>627</v>
      </c>
      <c r="BH78" s="2">
        <v>621.4</v>
      </c>
      <c r="BI78" s="2">
        <v>628.70000000000005</v>
      </c>
      <c r="BJ78" s="2">
        <v>625.70000000000005</v>
      </c>
      <c r="BK78" s="10">
        <v>626.5</v>
      </c>
      <c r="BL78" s="10">
        <v>632.70000000000005</v>
      </c>
      <c r="BM78" s="10">
        <v>625.79999999999995</v>
      </c>
      <c r="BN78" s="10">
        <v>631.9</v>
      </c>
      <c r="BO78" s="10"/>
      <c r="BP78" s="10"/>
      <c r="BQ78" s="10"/>
      <c r="BR78" s="10"/>
      <c r="BS78" s="10"/>
    </row>
    <row r="79" spans="1:76" s="9" customFormat="1" x14ac:dyDescent="0.25">
      <c r="A79" s="1" t="s">
        <v>2</v>
      </c>
      <c r="B79" s="2">
        <f t="shared" si="15"/>
        <v>623.92807017543851</v>
      </c>
      <c r="C79" s="2">
        <f>AVERAGE(AB79:AN79,AP79,AR79,AR79:AW79,AY79:BE79)</f>
        <v>624.3535714285714</v>
      </c>
      <c r="D79" s="4" t="s">
        <v>41</v>
      </c>
      <c r="E79" s="2">
        <v>626.29999999999995</v>
      </c>
      <c r="F79" s="2">
        <v>626.1</v>
      </c>
      <c r="G79" s="2">
        <v>612.4</v>
      </c>
      <c r="H79" s="2">
        <v>627.4</v>
      </c>
      <c r="I79" s="2" t="s">
        <v>14</v>
      </c>
      <c r="J79" s="2">
        <v>620.1</v>
      </c>
      <c r="K79" s="2">
        <v>621.1</v>
      </c>
      <c r="L79" s="2">
        <v>620.4</v>
      </c>
      <c r="M79" s="2">
        <v>633.20000000000005</v>
      </c>
      <c r="N79" s="2">
        <v>625.29999999999995</v>
      </c>
      <c r="O79" s="2">
        <v>628.5</v>
      </c>
      <c r="P79" s="2">
        <v>622.70000000000005</v>
      </c>
      <c r="Q79" s="2">
        <v>624.9</v>
      </c>
      <c r="R79" s="2">
        <v>621.4</v>
      </c>
      <c r="S79" s="2">
        <v>630</v>
      </c>
      <c r="T79" s="2">
        <v>618.6</v>
      </c>
      <c r="U79" s="2">
        <v>618.79999999999995</v>
      </c>
      <c r="V79" s="2">
        <v>627.6</v>
      </c>
      <c r="W79" s="2">
        <v>623.20000000000005</v>
      </c>
      <c r="X79" s="2">
        <v>626.9</v>
      </c>
      <c r="Y79" s="2">
        <v>628.70000000000005</v>
      </c>
      <c r="Z79" s="2">
        <v>620.20000000000005</v>
      </c>
      <c r="AA79" s="2">
        <v>629.9</v>
      </c>
      <c r="AB79" s="2">
        <v>631.29999999999995</v>
      </c>
      <c r="AC79" s="2">
        <v>612</v>
      </c>
      <c r="AD79" s="2">
        <v>622.4</v>
      </c>
      <c r="AE79" s="2">
        <v>624.6</v>
      </c>
      <c r="AF79" s="2">
        <v>625.6</v>
      </c>
      <c r="AG79" s="2">
        <v>626.5</v>
      </c>
      <c r="AH79" s="2">
        <v>624.6</v>
      </c>
      <c r="AI79" s="2">
        <v>626.1</v>
      </c>
      <c r="AJ79" s="2">
        <v>624.20000000000005</v>
      </c>
      <c r="AK79" s="2">
        <v>623.9</v>
      </c>
      <c r="AL79" s="2">
        <v>622.4</v>
      </c>
      <c r="AM79" s="2">
        <v>627</v>
      </c>
      <c r="AN79" s="2">
        <v>624.6</v>
      </c>
      <c r="AO79" s="2" t="s">
        <v>14</v>
      </c>
      <c r="AP79" s="2">
        <v>627.29999999999995</v>
      </c>
      <c r="AQ79" s="2" t="s">
        <v>14</v>
      </c>
      <c r="AR79" s="2">
        <v>625.29999999999995</v>
      </c>
      <c r="AS79" s="2">
        <v>623.79999999999995</v>
      </c>
      <c r="AT79" s="2">
        <v>621</v>
      </c>
      <c r="AU79" s="1">
        <v>622.1</v>
      </c>
      <c r="AV79" s="1">
        <v>624.29999999999995</v>
      </c>
      <c r="AW79" s="1">
        <v>628.79999999999995</v>
      </c>
      <c r="AX79" s="1" t="s">
        <v>14</v>
      </c>
      <c r="AY79" s="2">
        <v>619.5</v>
      </c>
      <c r="AZ79" s="2">
        <v>624.5</v>
      </c>
      <c r="BA79" s="2">
        <v>624.70000000000005</v>
      </c>
      <c r="BB79" s="2">
        <v>628.20000000000005</v>
      </c>
      <c r="BC79" s="2">
        <v>624.6</v>
      </c>
      <c r="BD79" s="2">
        <v>622.5</v>
      </c>
      <c r="BE79" s="2">
        <v>624.79999999999995</v>
      </c>
      <c r="BF79" s="2">
        <v>626.4</v>
      </c>
      <c r="BG79" s="2">
        <v>622.79999999999995</v>
      </c>
      <c r="BH79" s="2">
        <v>615.70000000000005</v>
      </c>
      <c r="BI79" s="2">
        <v>619.6</v>
      </c>
      <c r="BJ79" s="2">
        <v>620.9</v>
      </c>
      <c r="BK79" s="10">
        <v>617</v>
      </c>
      <c r="BL79" s="10">
        <v>625.1</v>
      </c>
      <c r="BM79" s="10">
        <v>626.1</v>
      </c>
      <c r="BN79" s="10">
        <v>624.4</v>
      </c>
      <c r="BO79" s="10"/>
      <c r="BP79" s="10"/>
      <c r="BQ79" s="10"/>
      <c r="BR79" s="10"/>
      <c r="BS79" s="10"/>
    </row>
    <row r="80" spans="1:76" s="9" customFormat="1" x14ac:dyDescent="0.25">
      <c r="A80" s="1" t="s">
        <v>3</v>
      </c>
      <c r="B80" s="2">
        <f t="shared" si="15"/>
        <v>622.65438596491219</v>
      </c>
      <c r="C80" s="2">
        <f>AVERAGE(AB80:AN80,AP80,AR80:AW80,AY80:BE80)</f>
        <v>622.32962962962972</v>
      </c>
      <c r="D80" s="4" t="s">
        <v>46</v>
      </c>
      <c r="E80" s="2">
        <v>627.79999999999995</v>
      </c>
      <c r="F80" s="2">
        <v>627.79999999999995</v>
      </c>
      <c r="G80" s="2">
        <v>621.4</v>
      </c>
      <c r="H80" s="2">
        <v>625.4</v>
      </c>
      <c r="I80" s="2" t="s">
        <v>14</v>
      </c>
      <c r="J80" s="2">
        <v>620.1</v>
      </c>
      <c r="K80" s="2">
        <v>617.4</v>
      </c>
      <c r="L80" s="2">
        <v>618.6</v>
      </c>
      <c r="M80" s="2">
        <v>620.6</v>
      </c>
      <c r="N80" s="2">
        <v>622.6</v>
      </c>
      <c r="O80" s="2">
        <v>623.4</v>
      </c>
      <c r="P80" s="2">
        <v>625.4</v>
      </c>
      <c r="Q80" s="2">
        <v>625.6</v>
      </c>
      <c r="R80" s="2">
        <v>624.5</v>
      </c>
      <c r="S80" s="2">
        <v>627.6</v>
      </c>
      <c r="T80" s="2">
        <v>626.4</v>
      </c>
      <c r="U80" s="2">
        <v>622.29999999999995</v>
      </c>
      <c r="V80" s="2">
        <v>620.29999999999995</v>
      </c>
      <c r="W80" s="2">
        <v>617.70000000000005</v>
      </c>
      <c r="X80" s="2">
        <v>621.79999999999995</v>
      </c>
      <c r="Y80" s="2">
        <v>626.20000000000005</v>
      </c>
      <c r="Z80" s="2">
        <v>625.4</v>
      </c>
      <c r="AA80" s="2">
        <v>628.9</v>
      </c>
      <c r="AB80" s="2">
        <v>620.6</v>
      </c>
      <c r="AC80" s="2">
        <v>615.9</v>
      </c>
      <c r="AD80" s="2">
        <v>622.79999999999995</v>
      </c>
      <c r="AE80" s="2">
        <v>624.9</v>
      </c>
      <c r="AF80" s="2">
        <v>625.6</v>
      </c>
      <c r="AG80" s="2">
        <v>620.29999999999995</v>
      </c>
      <c r="AH80" s="2">
        <v>622.9</v>
      </c>
      <c r="AI80" s="2">
        <v>621.29999999999995</v>
      </c>
      <c r="AJ80" s="2">
        <v>623.6</v>
      </c>
      <c r="AK80" s="2">
        <v>630.5</v>
      </c>
      <c r="AL80" s="2">
        <v>626.6</v>
      </c>
      <c r="AM80" s="2">
        <v>620.1</v>
      </c>
      <c r="AN80" s="2">
        <v>621.20000000000005</v>
      </c>
      <c r="AO80" s="2" t="s">
        <v>14</v>
      </c>
      <c r="AP80" s="2">
        <v>623.6</v>
      </c>
      <c r="AQ80" s="2" t="s">
        <v>14</v>
      </c>
      <c r="AR80" s="2">
        <v>625.9</v>
      </c>
      <c r="AS80" s="2">
        <v>619.29999999999995</v>
      </c>
      <c r="AT80" s="2">
        <v>611.5</v>
      </c>
      <c r="AU80" s="1">
        <v>623.70000000000005</v>
      </c>
      <c r="AV80" s="1">
        <v>620.4</v>
      </c>
      <c r="AW80" s="1">
        <v>622.6</v>
      </c>
      <c r="AX80" s="1" t="s">
        <v>14</v>
      </c>
      <c r="AY80" s="2">
        <v>620.4</v>
      </c>
      <c r="AZ80" s="2">
        <v>618.4</v>
      </c>
      <c r="BA80" s="2">
        <v>626.5</v>
      </c>
      <c r="BB80" s="2">
        <v>625.70000000000005</v>
      </c>
      <c r="BC80" s="2">
        <v>626.1</v>
      </c>
      <c r="BD80" s="2">
        <v>624.1</v>
      </c>
      <c r="BE80" s="2">
        <v>618.4</v>
      </c>
      <c r="BF80" s="2">
        <v>626.20000000000005</v>
      </c>
      <c r="BG80" s="2">
        <v>621.6</v>
      </c>
      <c r="BH80" s="2">
        <v>620.5</v>
      </c>
      <c r="BI80" s="2">
        <v>620.29999999999995</v>
      </c>
      <c r="BJ80" s="2">
        <v>617.5</v>
      </c>
      <c r="BK80" s="10">
        <v>619.1</v>
      </c>
      <c r="BL80" s="10">
        <v>620.20000000000005</v>
      </c>
      <c r="BM80" s="10">
        <v>625.79999999999995</v>
      </c>
      <c r="BN80" s="10">
        <v>622.1</v>
      </c>
      <c r="BO80" s="10"/>
      <c r="BP80" s="10"/>
      <c r="BQ80" s="10"/>
      <c r="BR80" s="10"/>
      <c r="BS80" s="10"/>
    </row>
    <row r="81" spans="1:71" s="9" customFormat="1" x14ac:dyDescent="0.25">
      <c r="A81" s="1" t="s">
        <v>4</v>
      </c>
      <c r="B81" s="2">
        <f t="shared" si="15"/>
        <v>623.27368421052643</v>
      </c>
      <c r="C81" s="2">
        <f>AVERAGE(AB81:AN81,AP81,AR81:AW81,AY81:BE81)</f>
        <v>623.07037037037014</v>
      </c>
      <c r="D81" s="4" t="s">
        <v>39</v>
      </c>
      <c r="E81" s="2">
        <v>627.6</v>
      </c>
      <c r="F81" s="2">
        <v>626.4</v>
      </c>
      <c r="G81" s="2">
        <v>620.79999999999995</v>
      </c>
      <c r="H81" s="2">
        <v>628.29999999999995</v>
      </c>
      <c r="I81" s="2" t="s">
        <v>14</v>
      </c>
      <c r="J81" s="2">
        <v>621.1</v>
      </c>
      <c r="K81" s="2">
        <v>610.6</v>
      </c>
      <c r="L81" s="2">
        <v>627.29999999999995</v>
      </c>
      <c r="M81" s="2">
        <v>624</v>
      </c>
      <c r="N81" s="2">
        <v>621.70000000000005</v>
      </c>
      <c r="O81" s="2">
        <v>627</v>
      </c>
      <c r="P81" s="2">
        <v>620.6</v>
      </c>
      <c r="Q81" s="2">
        <v>622.29999999999995</v>
      </c>
      <c r="R81" s="2">
        <v>631.9</v>
      </c>
      <c r="S81" s="2">
        <v>622.29999999999995</v>
      </c>
      <c r="T81" s="2">
        <v>628.20000000000005</v>
      </c>
      <c r="U81" s="2">
        <v>624</v>
      </c>
      <c r="V81" s="2">
        <v>634.5</v>
      </c>
      <c r="W81" s="2">
        <v>616.6</v>
      </c>
      <c r="X81" s="2">
        <v>630.20000000000005</v>
      </c>
      <c r="Y81" s="2">
        <v>626.29999999999995</v>
      </c>
      <c r="Z81" s="2">
        <v>617.29999999999995</v>
      </c>
      <c r="AA81" s="2">
        <v>622.6</v>
      </c>
      <c r="AB81" s="2">
        <v>622.29999999999995</v>
      </c>
      <c r="AC81" s="2">
        <v>621.79999999999995</v>
      </c>
      <c r="AD81" s="2">
        <v>627.20000000000005</v>
      </c>
      <c r="AE81" s="2">
        <v>629.6</v>
      </c>
      <c r="AF81" s="2">
        <v>622</v>
      </c>
      <c r="AG81" s="2">
        <v>629.5</v>
      </c>
      <c r="AH81" s="2">
        <v>622.5</v>
      </c>
      <c r="AI81" s="2">
        <v>627</v>
      </c>
      <c r="AJ81" s="2">
        <v>611.4</v>
      </c>
      <c r="AK81" s="2">
        <v>628.4</v>
      </c>
      <c r="AL81" s="2">
        <v>620.9</v>
      </c>
      <c r="AM81" s="2">
        <v>623.6</v>
      </c>
      <c r="AN81" s="2">
        <v>614.6</v>
      </c>
      <c r="AO81" s="2" t="s">
        <v>14</v>
      </c>
      <c r="AP81" s="2">
        <v>621.9</v>
      </c>
      <c r="AQ81" s="2" t="s">
        <v>14</v>
      </c>
      <c r="AR81" s="2">
        <v>623.29999999999995</v>
      </c>
      <c r="AS81" s="2">
        <v>622.9</v>
      </c>
      <c r="AT81" s="2">
        <v>613.29999999999995</v>
      </c>
      <c r="AU81" s="1">
        <v>619.5</v>
      </c>
      <c r="AV81" s="1">
        <v>625.1</v>
      </c>
      <c r="AW81" s="1">
        <v>633.5</v>
      </c>
      <c r="AX81" s="1" t="s">
        <v>14</v>
      </c>
      <c r="AY81" s="2">
        <v>621.4</v>
      </c>
      <c r="AZ81" s="2">
        <v>621.9</v>
      </c>
      <c r="BA81" s="2">
        <v>614.4</v>
      </c>
      <c r="BB81" s="2">
        <v>631</v>
      </c>
      <c r="BC81" s="2">
        <v>624.29999999999995</v>
      </c>
      <c r="BD81" s="2">
        <v>627.29999999999995</v>
      </c>
      <c r="BE81" s="2">
        <v>622.29999999999995</v>
      </c>
      <c r="BF81" s="2">
        <v>618.79999999999995</v>
      </c>
      <c r="BG81" s="2">
        <v>619.79999999999995</v>
      </c>
      <c r="BH81" s="2">
        <v>620.70000000000005</v>
      </c>
      <c r="BI81" s="2">
        <v>628.70000000000005</v>
      </c>
      <c r="BJ81" s="2">
        <v>615.4</v>
      </c>
      <c r="BK81" s="10">
        <v>623.9</v>
      </c>
      <c r="BL81" s="10">
        <v>622.4</v>
      </c>
      <c r="BM81" s="10">
        <v>622.4</v>
      </c>
      <c r="BN81" s="10">
        <v>622.4</v>
      </c>
      <c r="BO81" s="10"/>
      <c r="BP81" s="10"/>
      <c r="BQ81" s="10"/>
      <c r="BR81" s="10"/>
      <c r="BS81" s="10"/>
    </row>
    <row r="82" spans="1:71" s="9" customFormat="1" x14ac:dyDescent="0.25">
      <c r="A82" s="1" t="s">
        <v>5</v>
      </c>
      <c r="B82" s="2">
        <f t="shared" si="15"/>
        <v>624.16140350877185</v>
      </c>
      <c r="C82" s="2">
        <f>AVERAGE(AB82:AN82,AP82,AR82:AW82,AY82:BE82)</f>
        <v>624.53703703703707</v>
      </c>
      <c r="D82" s="4" t="s">
        <v>35</v>
      </c>
      <c r="E82" s="2">
        <v>623</v>
      </c>
      <c r="F82" s="2">
        <v>623.9</v>
      </c>
      <c r="G82" s="2">
        <v>616.29999999999995</v>
      </c>
      <c r="H82" s="2">
        <v>628.9</v>
      </c>
      <c r="I82" s="2" t="s">
        <v>14</v>
      </c>
      <c r="J82" s="2">
        <v>620.5</v>
      </c>
      <c r="K82" s="2">
        <v>634.1</v>
      </c>
      <c r="L82" s="2">
        <v>617.9</v>
      </c>
      <c r="M82" s="2">
        <v>620.70000000000005</v>
      </c>
      <c r="N82" s="2">
        <v>622.70000000000005</v>
      </c>
      <c r="O82" s="2">
        <v>625.4</v>
      </c>
      <c r="P82" s="2">
        <v>631.4</v>
      </c>
      <c r="Q82" s="2">
        <v>622.4</v>
      </c>
      <c r="R82" s="2">
        <v>622.70000000000005</v>
      </c>
      <c r="S82" s="2">
        <v>630.79999999999995</v>
      </c>
      <c r="T82" s="2">
        <v>625.9</v>
      </c>
      <c r="U82" s="2">
        <v>629.70000000000005</v>
      </c>
      <c r="V82" s="2">
        <v>627</v>
      </c>
      <c r="W82" s="2">
        <v>624</v>
      </c>
      <c r="X82" s="2">
        <v>624.29999999999995</v>
      </c>
      <c r="Y82" s="2">
        <v>624.4</v>
      </c>
      <c r="Z82" s="2">
        <v>619.1</v>
      </c>
      <c r="AA82" s="2">
        <v>620.29999999999995</v>
      </c>
      <c r="AB82" s="2">
        <v>622.6</v>
      </c>
      <c r="AC82" s="2">
        <v>614.79999999999995</v>
      </c>
      <c r="AD82" s="2">
        <v>624.1</v>
      </c>
      <c r="AE82" s="2">
        <v>619.1</v>
      </c>
      <c r="AF82" s="2">
        <v>624.79999999999995</v>
      </c>
      <c r="AG82" s="2">
        <v>620.4</v>
      </c>
      <c r="AH82" s="2">
        <v>629.79999999999995</v>
      </c>
      <c r="AI82" s="2">
        <v>631.1</v>
      </c>
      <c r="AJ82" s="2">
        <v>616.9</v>
      </c>
      <c r="AK82" s="2">
        <v>626.29999999999995</v>
      </c>
      <c r="AL82" s="2">
        <v>631.5</v>
      </c>
      <c r="AM82" s="2">
        <v>628.6</v>
      </c>
      <c r="AN82" s="2">
        <v>618</v>
      </c>
      <c r="AO82" s="2" t="s">
        <v>14</v>
      </c>
      <c r="AP82" s="2">
        <v>626.70000000000005</v>
      </c>
      <c r="AQ82" s="2" t="s">
        <v>14</v>
      </c>
      <c r="AR82" s="2">
        <v>628.79999999999995</v>
      </c>
      <c r="AS82" s="2">
        <v>623.6</v>
      </c>
      <c r="AT82" s="2">
        <v>632.9</v>
      </c>
      <c r="AU82" s="1">
        <v>624.5</v>
      </c>
      <c r="AV82" s="1">
        <v>622.9</v>
      </c>
      <c r="AW82" s="1">
        <v>625.70000000000005</v>
      </c>
      <c r="AX82" s="1" t="s">
        <v>14</v>
      </c>
      <c r="AY82" s="2">
        <v>620.5</v>
      </c>
      <c r="AZ82" s="2">
        <v>628.70000000000005</v>
      </c>
      <c r="BA82" s="2">
        <v>621.79999999999995</v>
      </c>
      <c r="BB82" s="2">
        <v>631.6</v>
      </c>
      <c r="BC82" s="2">
        <v>620.29999999999995</v>
      </c>
      <c r="BD82" s="2">
        <v>629</v>
      </c>
      <c r="BE82" s="2">
        <v>617.5</v>
      </c>
      <c r="BF82" s="2">
        <v>623</v>
      </c>
      <c r="BG82" s="2">
        <v>623.4</v>
      </c>
      <c r="BH82" s="2">
        <v>629.70000000000005</v>
      </c>
      <c r="BI82" s="2">
        <v>621.5</v>
      </c>
      <c r="BJ82" s="2">
        <v>622.5</v>
      </c>
      <c r="BK82" s="10">
        <v>613.1</v>
      </c>
      <c r="BL82" s="10">
        <v>617.6</v>
      </c>
      <c r="BM82" s="10">
        <v>628.5</v>
      </c>
      <c r="BN82" s="10">
        <v>612.29999999999995</v>
      </c>
      <c r="BO82" s="10"/>
      <c r="BP82" s="10"/>
      <c r="BQ82" s="10"/>
      <c r="BR82" s="10"/>
      <c r="BS82" s="10"/>
    </row>
    <row r="83" spans="1:71" s="9" customFormat="1" x14ac:dyDescent="0.25">
      <c r="A83" s="1" t="s">
        <v>6</v>
      </c>
      <c r="B83" s="2">
        <f t="shared" si="15"/>
        <v>621.12982456140378</v>
      </c>
      <c r="C83" s="2">
        <f>AVERAGE(AB83:AN83,AP83,AR83:AW83,AY83:BE83)</f>
        <v>621.15555555555557</v>
      </c>
      <c r="D83" s="4" t="s">
        <v>33</v>
      </c>
      <c r="E83" s="2">
        <v>623.5</v>
      </c>
      <c r="F83" s="2">
        <v>623.5</v>
      </c>
      <c r="G83" s="2">
        <v>615.9</v>
      </c>
      <c r="H83" s="2">
        <v>622.20000000000005</v>
      </c>
      <c r="I83" s="2" t="s">
        <v>14</v>
      </c>
      <c r="J83" s="2">
        <v>621.5</v>
      </c>
      <c r="K83" s="2">
        <v>630.9</v>
      </c>
      <c r="L83" s="2">
        <v>621</v>
      </c>
      <c r="M83" s="2">
        <v>628.5</v>
      </c>
      <c r="N83" s="2">
        <v>623.70000000000005</v>
      </c>
      <c r="O83" s="2">
        <v>615.4</v>
      </c>
      <c r="P83" s="2">
        <v>611.70000000000005</v>
      </c>
      <c r="Q83" s="2">
        <v>623</v>
      </c>
      <c r="R83" s="2">
        <v>621.4</v>
      </c>
      <c r="S83" s="2">
        <v>622.20000000000005</v>
      </c>
      <c r="T83" s="2">
        <v>619.79999999999995</v>
      </c>
      <c r="U83" s="2">
        <v>621.1</v>
      </c>
      <c r="V83" s="2">
        <v>624</v>
      </c>
      <c r="W83" s="2">
        <v>623.20000000000005</v>
      </c>
      <c r="X83" s="2">
        <v>626</v>
      </c>
      <c r="Y83" s="2">
        <v>629.79999999999995</v>
      </c>
      <c r="Z83" s="2">
        <v>608.70000000000005</v>
      </c>
      <c r="AA83" s="2">
        <v>627.6</v>
      </c>
      <c r="AB83" s="2">
        <v>627.6</v>
      </c>
      <c r="AC83" s="2">
        <v>624.1</v>
      </c>
      <c r="AD83" s="2">
        <v>619.20000000000005</v>
      </c>
      <c r="AE83" s="2">
        <v>622.20000000000005</v>
      </c>
      <c r="AF83" s="2">
        <v>608.29999999999995</v>
      </c>
      <c r="AG83" s="2">
        <v>616.9</v>
      </c>
      <c r="AH83" s="2">
        <v>627.9</v>
      </c>
      <c r="AI83" s="2">
        <v>615.4</v>
      </c>
      <c r="AJ83" s="2">
        <v>618.5</v>
      </c>
      <c r="AK83" s="2">
        <v>628.6</v>
      </c>
      <c r="AL83" s="2">
        <v>630.70000000000005</v>
      </c>
      <c r="AM83" s="2">
        <v>618</v>
      </c>
      <c r="AN83" s="2">
        <v>609.9</v>
      </c>
      <c r="AO83" s="2" t="s">
        <v>14</v>
      </c>
      <c r="AP83" s="2">
        <v>633.1</v>
      </c>
      <c r="AQ83" s="2" t="s">
        <v>14</v>
      </c>
      <c r="AR83" s="2">
        <v>620.4</v>
      </c>
      <c r="AS83" s="2">
        <v>622</v>
      </c>
      <c r="AT83" s="2">
        <v>616.6</v>
      </c>
      <c r="AU83" s="1">
        <v>621.6</v>
      </c>
      <c r="AV83" s="1">
        <v>625.70000000000005</v>
      </c>
      <c r="AW83" s="1">
        <v>625.6</v>
      </c>
      <c r="AX83" s="1" t="s">
        <v>14</v>
      </c>
      <c r="AY83" s="2">
        <v>610.4</v>
      </c>
      <c r="AZ83" s="2">
        <v>619.9</v>
      </c>
      <c r="BA83" s="2">
        <v>617</v>
      </c>
      <c r="BB83" s="2">
        <v>632.4</v>
      </c>
      <c r="BC83" s="2">
        <v>621.20000000000005</v>
      </c>
      <c r="BD83" s="2">
        <v>627.9</v>
      </c>
      <c r="BE83" s="2">
        <v>610.1</v>
      </c>
      <c r="BF83" s="2">
        <v>628</v>
      </c>
      <c r="BG83" s="2">
        <v>613.9</v>
      </c>
      <c r="BH83" s="2">
        <v>617.20000000000005</v>
      </c>
      <c r="BI83" s="2">
        <v>615.4</v>
      </c>
      <c r="BJ83" s="2">
        <v>611.79999999999995</v>
      </c>
      <c r="BK83" s="10">
        <v>618.6</v>
      </c>
      <c r="BL83" s="10">
        <v>619.4</v>
      </c>
      <c r="BM83" s="10">
        <v>624.29999999999995</v>
      </c>
      <c r="BN83" s="10">
        <v>625.79999999999995</v>
      </c>
      <c r="BO83" s="10"/>
      <c r="BP83" s="10"/>
      <c r="BQ83" s="10"/>
      <c r="BR83" s="10"/>
      <c r="BS83" s="10"/>
    </row>
    <row r="84" spans="1:71" s="9" customFormat="1" x14ac:dyDescent="0.25">
      <c r="A84" s="1" t="s">
        <v>7</v>
      </c>
      <c r="B84" s="2">
        <f t="shared" si="15"/>
        <v>619.93684210526294</v>
      </c>
      <c r="C84" s="2">
        <f>AVERAGE(AB84:AN84,AP84,AR84:AW84,AY84:BE84)</f>
        <v>619.7037037037037</v>
      </c>
      <c r="D84" s="4" t="s">
        <v>39</v>
      </c>
      <c r="E84" s="2">
        <v>614.4</v>
      </c>
      <c r="F84" s="2">
        <v>622.5</v>
      </c>
      <c r="G84" s="2">
        <v>621.20000000000005</v>
      </c>
      <c r="H84" s="2">
        <v>620.70000000000005</v>
      </c>
      <c r="I84" s="2" t="s">
        <v>14</v>
      </c>
      <c r="J84" s="2">
        <v>631.70000000000005</v>
      </c>
      <c r="K84" s="2">
        <v>625.29999999999995</v>
      </c>
      <c r="L84" s="2">
        <v>622</v>
      </c>
      <c r="M84" s="2">
        <v>610.1</v>
      </c>
      <c r="N84" s="2">
        <v>614.9</v>
      </c>
      <c r="O84" s="2">
        <v>618.5</v>
      </c>
      <c r="P84" s="2">
        <v>613.79999999999995</v>
      </c>
      <c r="Q84" s="2">
        <v>609.9</v>
      </c>
      <c r="R84" s="2">
        <v>623.79999999999995</v>
      </c>
      <c r="S84" s="2">
        <v>630.6</v>
      </c>
      <c r="T84" s="2">
        <v>614.1</v>
      </c>
      <c r="U84" s="2">
        <v>630.79999999999995</v>
      </c>
      <c r="V84" s="2">
        <v>611.6</v>
      </c>
      <c r="W84" s="2">
        <v>617</v>
      </c>
      <c r="X84" s="2">
        <v>624.1</v>
      </c>
      <c r="Y84" s="2">
        <v>608.20000000000005</v>
      </c>
      <c r="Z84" s="2">
        <v>618.6</v>
      </c>
      <c r="AA84" s="2">
        <v>624.29999999999995</v>
      </c>
      <c r="AB84" s="2">
        <v>634.79999999999995</v>
      </c>
      <c r="AC84" s="2">
        <v>611.1</v>
      </c>
      <c r="AD84" s="2">
        <v>622.5</v>
      </c>
      <c r="AE84" s="2">
        <v>625.29999999999995</v>
      </c>
      <c r="AF84" s="2">
        <v>619.9</v>
      </c>
      <c r="AG84" s="2">
        <v>619.6</v>
      </c>
      <c r="AH84" s="2">
        <v>607.20000000000005</v>
      </c>
      <c r="AI84" s="2">
        <v>620.5</v>
      </c>
      <c r="AJ84" s="2">
        <v>624.4</v>
      </c>
      <c r="AK84" s="2">
        <v>620.20000000000005</v>
      </c>
      <c r="AL84" s="2">
        <v>623</v>
      </c>
      <c r="AM84" s="2">
        <v>619.6</v>
      </c>
      <c r="AN84" s="2">
        <v>611.6</v>
      </c>
      <c r="AO84" s="2" t="s">
        <v>14</v>
      </c>
      <c r="AP84" s="2">
        <v>624.70000000000005</v>
      </c>
      <c r="AQ84" s="2" t="s">
        <v>14</v>
      </c>
      <c r="AR84" s="2">
        <v>622.20000000000005</v>
      </c>
      <c r="AS84" s="2">
        <v>621.5</v>
      </c>
      <c r="AT84" s="2">
        <v>618.20000000000005</v>
      </c>
      <c r="AU84" s="1">
        <v>621.5</v>
      </c>
      <c r="AV84" s="1">
        <v>614.79999999999995</v>
      </c>
      <c r="AW84" s="1">
        <v>614.29999999999995</v>
      </c>
      <c r="AX84" s="1" t="s">
        <v>14</v>
      </c>
      <c r="AY84" s="2">
        <v>620</v>
      </c>
      <c r="AZ84" s="2">
        <v>614.79999999999995</v>
      </c>
      <c r="BA84" s="2">
        <v>630</v>
      </c>
      <c r="BB84" s="2">
        <v>621.1</v>
      </c>
      <c r="BC84" s="2">
        <v>614.29999999999995</v>
      </c>
      <c r="BD84" s="2">
        <v>623.1</v>
      </c>
      <c r="BE84" s="2">
        <v>611.79999999999995</v>
      </c>
      <c r="BF84" s="2">
        <v>628.1</v>
      </c>
      <c r="BG84" s="2">
        <v>619.6</v>
      </c>
      <c r="BH84" s="2">
        <v>629</v>
      </c>
      <c r="BI84" s="2">
        <v>618.9</v>
      </c>
      <c r="BJ84" s="2">
        <v>613.20000000000005</v>
      </c>
      <c r="BK84" s="10">
        <v>627.1</v>
      </c>
      <c r="BL84" s="10">
        <v>615</v>
      </c>
      <c r="BM84" s="10">
        <v>625.4</v>
      </c>
      <c r="BN84" s="10">
        <v>621.9</v>
      </c>
      <c r="BO84" s="10"/>
      <c r="BP84" s="10"/>
      <c r="BQ84" s="10"/>
      <c r="BR84" s="10"/>
      <c r="BS84" s="10"/>
    </row>
    <row r="85" spans="1:71" s="9" customFormat="1" x14ac:dyDescent="0.25">
      <c r="A85" s="1" t="s">
        <v>8</v>
      </c>
      <c r="B85" s="2">
        <f t="shared" si="15"/>
        <v>618.46315789473692</v>
      </c>
      <c r="C85" s="2">
        <f>AVERAGE(AB85:AN85,AP85,AR85:AW85,AY85:BE85,BE85)</f>
        <v>619.25</v>
      </c>
      <c r="D85" s="4" t="s">
        <v>72</v>
      </c>
      <c r="E85" s="2">
        <v>613.79999999999995</v>
      </c>
      <c r="F85" s="2">
        <v>611.6</v>
      </c>
      <c r="G85" s="2">
        <v>612.9</v>
      </c>
      <c r="H85" s="2">
        <v>626.4</v>
      </c>
      <c r="I85" s="2" t="s">
        <v>14</v>
      </c>
      <c r="J85" s="2">
        <v>624.4</v>
      </c>
      <c r="K85" s="2">
        <v>610.70000000000005</v>
      </c>
      <c r="L85" s="2">
        <v>617.9</v>
      </c>
      <c r="M85" s="2">
        <v>616.1</v>
      </c>
      <c r="N85" s="2">
        <v>618.1</v>
      </c>
      <c r="O85" s="2">
        <v>612.70000000000005</v>
      </c>
      <c r="P85" s="2">
        <v>614.29999999999995</v>
      </c>
      <c r="Q85" s="2">
        <v>623</v>
      </c>
      <c r="R85" s="2">
        <v>622</v>
      </c>
      <c r="S85" s="2">
        <v>621.1</v>
      </c>
      <c r="T85" s="2">
        <v>619.29999999999995</v>
      </c>
      <c r="U85" s="2">
        <v>612.1</v>
      </c>
      <c r="V85" s="2">
        <v>613.1</v>
      </c>
      <c r="W85" s="2">
        <v>614.70000000000005</v>
      </c>
      <c r="X85" s="2">
        <v>608.4</v>
      </c>
      <c r="Y85" s="2">
        <v>617.6</v>
      </c>
      <c r="Z85" s="2">
        <v>618.9</v>
      </c>
      <c r="AA85" s="2">
        <v>623.20000000000005</v>
      </c>
      <c r="AB85" s="2">
        <v>622.4</v>
      </c>
      <c r="AC85" s="2">
        <v>608.9</v>
      </c>
      <c r="AD85" s="2">
        <v>622</v>
      </c>
      <c r="AE85" s="2">
        <v>620.1</v>
      </c>
      <c r="AF85" s="2">
        <v>614</v>
      </c>
      <c r="AG85" s="2">
        <v>612.70000000000005</v>
      </c>
      <c r="AH85" s="2">
        <v>624.5</v>
      </c>
      <c r="AI85" s="2">
        <v>623.20000000000005</v>
      </c>
      <c r="AJ85" s="2">
        <v>625.1</v>
      </c>
      <c r="AK85" s="2">
        <v>611.29999999999995</v>
      </c>
      <c r="AL85" s="2">
        <v>620.9</v>
      </c>
      <c r="AM85" s="2">
        <v>611.4</v>
      </c>
      <c r="AN85" s="2">
        <v>614.79999999999995</v>
      </c>
      <c r="AO85" s="2" t="s">
        <v>14</v>
      </c>
      <c r="AP85" s="2">
        <v>620.79999999999995</v>
      </c>
      <c r="AQ85" s="2" t="s">
        <v>14</v>
      </c>
      <c r="AR85" s="2">
        <v>623.6</v>
      </c>
      <c r="AS85" s="2">
        <v>622.5</v>
      </c>
      <c r="AT85" s="2">
        <v>620.1</v>
      </c>
      <c r="AU85" s="1">
        <v>624.20000000000005</v>
      </c>
      <c r="AV85" s="1">
        <v>618.5</v>
      </c>
      <c r="AW85" s="1">
        <v>623.4</v>
      </c>
      <c r="AX85" s="1" t="s">
        <v>14</v>
      </c>
      <c r="AY85" s="2">
        <v>616</v>
      </c>
      <c r="AZ85" s="2">
        <v>618.70000000000005</v>
      </c>
      <c r="BA85" s="2">
        <v>619.29999999999995</v>
      </c>
      <c r="BB85" s="2">
        <v>620.4</v>
      </c>
      <c r="BC85" s="2">
        <v>617.29999999999995</v>
      </c>
      <c r="BD85" s="2">
        <v>623.70000000000005</v>
      </c>
      <c r="BE85" s="2">
        <v>619.6</v>
      </c>
      <c r="BF85" s="2">
        <v>624.79999999999995</v>
      </c>
      <c r="BG85" s="2">
        <v>617.1</v>
      </c>
      <c r="BH85" s="2">
        <v>633.20000000000005</v>
      </c>
      <c r="BI85" s="2">
        <v>628</v>
      </c>
      <c r="BJ85" s="2">
        <v>614.70000000000005</v>
      </c>
      <c r="BK85" s="10">
        <v>612.6</v>
      </c>
      <c r="BL85" s="10">
        <v>616.29999999999995</v>
      </c>
      <c r="BM85" s="10">
        <v>614</v>
      </c>
      <c r="BN85" s="10">
        <v>615.20000000000005</v>
      </c>
      <c r="BO85" s="10"/>
      <c r="BP85" s="10"/>
      <c r="BQ85" s="10"/>
      <c r="BR85" s="10"/>
      <c r="BS85" s="10"/>
    </row>
    <row r="86" spans="1:71" s="9" customFormat="1" x14ac:dyDescent="0.25">
      <c r="A86" s="1" t="s">
        <v>9</v>
      </c>
      <c r="B86" s="2">
        <f t="shared" si="15"/>
        <v>619.62982456140344</v>
      </c>
      <c r="C86" s="2">
        <f>AVERAGE(AB86:AN86,AP86,AR86:AW86,AY86:BE86)</f>
        <v>619.24814814814818</v>
      </c>
      <c r="D86" s="4" t="s">
        <v>99</v>
      </c>
      <c r="E86" s="2">
        <v>620.1</v>
      </c>
      <c r="F86" s="2">
        <v>618.6</v>
      </c>
      <c r="G86" s="2">
        <v>620.9</v>
      </c>
      <c r="H86" s="2">
        <v>618.6</v>
      </c>
      <c r="I86" s="2" t="s">
        <v>14</v>
      </c>
      <c r="J86" s="2">
        <v>614.1</v>
      </c>
      <c r="K86" s="2">
        <v>615.70000000000005</v>
      </c>
      <c r="L86" s="2">
        <v>621.5</v>
      </c>
      <c r="M86" s="2">
        <v>615.20000000000005</v>
      </c>
      <c r="N86" s="2">
        <v>615.79999999999995</v>
      </c>
      <c r="O86" s="2">
        <v>624.70000000000005</v>
      </c>
      <c r="P86" s="2">
        <v>623.4</v>
      </c>
      <c r="Q86" s="2">
        <v>623.70000000000005</v>
      </c>
      <c r="R86" s="2">
        <v>621.1</v>
      </c>
      <c r="S86" s="2">
        <v>617</v>
      </c>
      <c r="T86" s="2">
        <v>623.9</v>
      </c>
      <c r="U86" s="2">
        <v>626.4</v>
      </c>
      <c r="V86" s="2">
        <v>620.9</v>
      </c>
      <c r="W86" s="2">
        <v>619.4</v>
      </c>
      <c r="X86" s="2">
        <v>613.4</v>
      </c>
      <c r="Y86" s="2">
        <v>618.79999999999995</v>
      </c>
      <c r="Z86" s="2">
        <v>618.29999999999995</v>
      </c>
      <c r="AA86" s="2">
        <v>616.5</v>
      </c>
      <c r="AB86" s="2">
        <v>616.79999999999995</v>
      </c>
      <c r="AC86" s="2">
        <v>618.79999999999995</v>
      </c>
      <c r="AD86" s="2">
        <v>615.6</v>
      </c>
      <c r="AE86" s="2">
        <v>614.29999999999995</v>
      </c>
      <c r="AF86" s="2">
        <v>617.4</v>
      </c>
      <c r="AG86" s="2">
        <v>619.9</v>
      </c>
      <c r="AH86" s="2">
        <v>618.79999999999995</v>
      </c>
      <c r="AI86" s="2">
        <v>631.1</v>
      </c>
      <c r="AJ86" s="2">
        <v>621.70000000000005</v>
      </c>
      <c r="AK86" s="2">
        <v>622.6</v>
      </c>
      <c r="AL86" s="2">
        <v>617.9</v>
      </c>
      <c r="AM86" s="2">
        <v>618.20000000000005</v>
      </c>
      <c r="AN86" s="2">
        <v>616.5</v>
      </c>
      <c r="AO86" s="2" t="s">
        <v>14</v>
      </c>
      <c r="AP86" s="2">
        <v>624.20000000000005</v>
      </c>
      <c r="AQ86" s="2" t="s">
        <v>14</v>
      </c>
      <c r="AR86" s="2">
        <v>625.5</v>
      </c>
      <c r="AS86" s="2">
        <v>622.79999999999995</v>
      </c>
      <c r="AT86" s="2">
        <v>612.79999999999995</v>
      </c>
      <c r="AU86" s="1">
        <v>613.70000000000005</v>
      </c>
      <c r="AV86" s="1">
        <v>617.9</v>
      </c>
      <c r="AW86" s="1">
        <v>626.20000000000005</v>
      </c>
      <c r="AX86" s="1" t="s">
        <v>14</v>
      </c>
      <c r="AY86" s="2">
        <v>620.79999999999995</v>
      </c>
      <c r="AZ86" s="2">
        <v>618.79999999999995</v>
      </c>
      <c r="BA86" s="2">
        <v>615.5</v>
      </c>
      <c r="BB86" s="2">
        <v>622.1</v>
      </c>
      <c r="BC86" s="2">
        <v>612.9</v>
      </c>
      <c r="BD86" s="2">
        <v>618</v>
      </c>
      <c r="BE86" s="2">
        <v>618.9</v>
      </c>
      <c r="BF86" s="2">
        <v>619.9</v>
      </c>
      <c r="BG86" s="2">
        <v>622.4</v>
      </c>
      <c r="BH86" s="2">
        <v>624.29999999999995</v>
      </c>
      <c r="BI86" s="2">
        <v>619.9</v>
      </c>
      <c r="BJ86" s="2">
        <v>621.4</v>
      </c>
      <c r="BK86" s="10">
        <v>619.6</v>
      </c>
      <c r="BL86" s="10">
        <v>625.70000000000005</v>
      </c>
      <c r="BM86" s="10">
        <v>618</v>
      </c>
      <c r="BN86" s="10">
        <v>623.9</v>
      </c>
      <c r="BO86" s="10"/>
      <c r="BP86" s="10"/>
      <c r="BQ86" s="10"/>
      <c r="BR86" s="10"/>
      <c r="BS86" s="10"/>
    </row>
    <row r="87" spans="1:71" s="9" customFormat="1" x14ac:dyDescent="0.25">
      <c r="A87" s="1" t="s">
        <v>10</v>
      </c>
      <c r="B87" s="2">
        <f t="shared" si="15"/>
        <v>626.43508771929805</v>
      </c>
      <c r="C87" s="2">
        <f>AVERAGE(AB87:AN87,AP87,AR87:AW87,AY87:BE87)</f>
        <v>625.74074074074076</v>
      </c>
      <c r="D87" s="4" t="s">
        <v>100</v>
      </c>
      <c r="E87" s="2">
        <v>624</v>
      </c>
      <c r="F87" s="2">
        <v>621</v>
      </c>
      <c r="G87" s="2">
        <v>625.20000000000005</v>
      </c>
      <c r="H87" s="2">
        <v>626.6</v>
      </c>
      <c r="I87" s="2" t="s">
        <v>14</v>
      </c>
      <c r="J87" s="2">
        <v>617.70000000000005</v>
      </c>
      <c r="K87" s="2">
        <v>631.20000000000005</v>
      </c>
      <c r="L87" s="2">
        <v>619.70000000000005</v>
      </c>
      <c r="M87" s="2">
        <v>626.20000000000005</v>
      </c>
      <c r="N87" s="2">
        <v>630.70000000000005</v>
      </c>
      <c r="O87" s="2">
        <v>629.29999999999995</v>
      </c>
      <c r="P87" s="2">
        <v>624.6</v>
      </c>
      <c r="Q87" s="2">
        <v>625.29999999999995</v>
      </c>
      <c r="R87" s="2">
        <v>626.79999999999995</v>
      </c>
      <c r="S87" s="2">
        <v>623.70000000000005</v>
      </c>
      <c r="T87" s="2">
        <v>629.20000000000005</v>
      </c>
      <c r="U87" s="2">
        <v>630.70000000000005</v>
      </c>
      <c r="V87" s="2">
        <v>627.20000000000005</v>
      </c>
      <c r="W87" s="2">
        <v>632.5</v>
      </c>
      <c r="X87" s="2">
        <v>619.5</v>
      </c>
      <c r="Y87" s="2">
        <v>627.70000000000005</v>
      </c>
      <c r="Z87" s="2">
        <v>629.20000000000005</v>
      </c>
      <c r="AA87" s="2">
        <v>632.5</v>
      </c>
      <c r="AB87" s="2">
        <v>621.4</v>
      </c>
      <c r="AC87" s="2">
        <v>630.79999999999995</v>
      </c>
      <c r="AD87" s="2">
        <v>618.20000000000005</v>
      </c>
      <c r="AE87" s="2">
        <v>626.1</v>
      </c>
      <c r="AF87" s="2">
        <v>616.20000000000005</v>
      </c>
      <c r="AG87" s="2">
        <v>622.79999999999995</v>
      </c>
      <c r="AH87" s="2">
        <v>623.5</v>
      </c>
      <c r="AI87" s="2">
        <v>623.1</v>
      </c>
      <c r="AJ87" s="2">
        <v>625.29999999999995</v>
      </c>
      <c r="AK87" s="2">
        <v>629.70000000000005</v>
      </c>
      <c r="AL87" s="2">
        <v>629.20000000000005</v>
      </c>
      <c r="AM87" s="2">
        <v>624</v>
      </c>
      <c r="AN87" s="2">
        <v>624.79999999999995</v>
      </c>
      <c r="AO87" s="2" t="s">
        <v>14</v>
      </c>
      <c r="AP87" s="2">
        <v>628.79999999999995</v>
      </c>
      <c r="AQ87" s="2" t="s">
        <v>14</v>
      </c>
      <c r="AR87" s="2">
        <v>633.5</v>
      </c>
      <c r="AS87" s="2">
        <v>626</v>
      </c>
      <c r="AT87" s="2">
        <v>623.1</v>
      </c>
      <c r="AU87" s="1">
        <v>633.6</v>
      </c>
      <c r="AV87" s="1">
        <v>625</v>
      </c>
      <c r="AW87" s="1">
        <v>623.5</v>
      </c>
      <c r="AX87" s="1" t="s">
        <v>14</v>
      </c>
      <c r="AY87" s="2">
        <v>628.1</v>
      </c>
      <c r="AZ87" s="2">
        <v>629.9</v>
      </c>
      <c r="BA87" s="2">
        <v>625.1</v>
      </c>
      <c r="BB87" s="2">
        <v>625.6</v>
      </c>
      <c r="BC87" s="2">
        <v>625.1</v>
      </c>
      <c r="BD87" s="2">
        <v>631</v>
      </c>
      <c r="BE87" s="2">
        <v>621.6</v>
      </c>
      <c r="BF87" s="2">
        <v>635.1</v>
      </c>
      <c r="BG87" s="2">
        <v>631.6</v>
      </c>
      <c r="BH87" s="2">
        <v>628.70000000000005</v>
      </c>
      <c r="BI87" s="2">
        <v>628.29999999999995</v>
      </c>
      <c r="BJ87" s="2">
        <v>625.70000000000005</v>
      </c>
      <c r="BK87" s="10">
        <v>635</v>
      </c>
      <c r="BL87" s="10">
        <v>623.6</v>
      </c>
      <c r="BM87" s="10">
        <v>623.29999999999995</v>
      </c>
      <c r="BN87" s="10">
        <v>635.20000000000005</v>
      </c>
      <c r="BO87" s="10"/>
      <c r="BP87" s="10"/>
      <c r="BQ87" s="10"/>
      <c r="BR87" s="10"/>
      <c r="BS87" s="10"/>
    </row>
    <row r="88" spans="1:71" s="24" customFormat="1" ht="15.75" thickBot="1" x14ac:dyDescent="0.3">
      <c r="A88" s="13" t="s">
        <v>11</v>
      </c>
      <c r="B88" s="15">
        <f t="shared" si="15"/>
        <v>632.22068965517235</v>
      </c>
      <c r="C88" s="15">
        <f>AVERAGE(AB88:AP88,AR88:AW88,AY88:BE88)</f>
        <v>631.86071428571427</v>
      </c>
      <c r="D88" s="16" t="s">
        <v>36</v>
      </c>
      <c r="E88" s="15">
        <v>626.5</v>
      </c>
      <c r="F88" s="15">
        <v>632.9</v>
      </c>
      <c r="G88" s="15">
        <v>629.29999999999995</v>
      </c>
      <c r="H88" s="15">
        <v>627.20000000000005</v>
      </c>
      <c r="I88" s="15" t="s">
        <v>14</v>
      </c>
      <c r="J88" s="15">
        <v>632.9</v>
      </c>
      <c r="K88" s="15">
        <v>633.6</v>
      </c>
      <c r="L88" s="15">
        <v>635.4</v>
      </c>
      <c r="M88" s="15">
        <v>634.29999999999995</v>
      </c>
      <c r="N88" s="15">
        <v>632.6</v>
      </c>
      <c r="O88" s="15">
        <v>631.1</v>
      </c>
      <c r="P88" s="15">
        <v>632.29999999999995</v>
      </c>
      <c r="Q88" s="15">
        <v>637.70000000000005</v>
      </c>
      <c r="R88" s="15">
        <v>635.79999999999995</v>
      </c>
      <c r="S88" s="15">
        <v>631.1</v>
      </c>
      <c r="T88" s="15">
        <v>626</v>
      </c>
      <c r="U88" s="15">
        <v>637.79999999999995</v>
      </c>
      <c r="V88" s="15">
        <v>632.4</v>
      </c>
      <c r="W88" s="15">
        <v>644.70000000000005</v>
      </c>
      <c r="X88" s="15">
        <v>633.6</v>
      </c>
      <c r="Y88" s="15">
        <v>633.9</v>
      </c>
      <c r="Z88" s="15">
        <v>636.1</v>
      </c>
      <c r="AA88" s="15">
        <v>632.79999999999995</v>
      </c>
      <c r="AB88" s="15">
        <v>625.9</v>
      </c>
      <c r="AC88" s="15">
        <v>639.20000000000005</v>
      </c>
      <c r="AD88" s="15">
        <v>631.5</v>
      </c>
      <c r="AE88" s="15">
        <v>639.4</v>
      </c>
      <c r="AF88" s="15">
        <v>628.5</v>
      </c>
      <c r="AG88" s="15">
        <v>631.79999999999995</v>
      </c>
      <c r="AH88" s="15">
        <v>631.9</v>
      </c>
      <c r="AI88" s="15">
        <v>628.20000000000005</v>
      </c>
      <c r="AJ88" s="15">
        <v>639</v>
      </c>
      <c r="AK88" s="15">
        <v>636.79999999999995</v>
      </c>
      <c r="AL88" s="15">
        <v>641.4</v>
      </c>
      <c r="AM88" s="15">
        <v>628.1</v>
      </c>
      <c r="AN88" s="15">
        <v>626.4</v>
      </c>
      <c r="AO88" s="15">
        <v>626.70000000000005</v>
      </c>
      <c r="AP88" s="15">
        <v>628.5</v>
      </c>
      <c r="AQ88" s="15" t="s">
        <v>14</v>
      </c>
      <c r="AR88" s="15">
        <v>632.6</v>
      </c>
      <c r="AS88" s="15">
        <v>628.70000000000005</v>
      </c>
      <c r="AT88" s="15">
        <v>621.29999999999995</v>
      </c>
      <c r="AU88" s="13">
        <v>636.6</v>
      </c>
      <c r="AV88" s="13">
        <v>630.4</v>
      </c>
      <c r="AW88" s="13">
        <v>625.6</v>
      </c>
      <c r="AX88" s="13" t="s">
        <v>14</v>
      </c>
      <c r="AY88" s="15">
        <v>638.6</v>
      </c>
      <c r="AZ88" s="15">
        <v>641.4</v>
      </c>
      <c r="BA88" s="15">
        <v>629.20000000000005</v>
      </c>
      <c r="BB88" s="15">
        <v>626.4</v>
      </c>
      <c r="BC88" s="15">
        <v>632.6</v>
      </c>
      <c r="BD88" s="15">
        <v>629.1</v>
      </c>
      <c r="BE88" s="15">
        <v>636.29999999999995</v>
      </c>
      <c r="BF88" s="15">
        <v>625.9</v>
      </c>
      <c r="BG88" s="15">
        <v>634.20000000000005</v>
      </c>
      <c r="BH88" s="15">
        <v>631.4</v>
      </c>
      <c r="BI88" s="15">
        <v>627.20000000000005</v>
      </c>
      <c r="BJ88" s="15">
        <v>633</v>
      </c>
      <c r="BK88" s="23">
        <v>635.1</v>
      </c>
      <c r="BL88" s="23">
        <v>628.1</v>
      </c>
      <c r="BM88" s="23">
        <v>631.79999999999995</v>
      </c>
      <c r="BN88" s="23"/>
      <c r="BO88" s="23"/>
      <c r="BP88" s="23"/>
      <c r="BQ88" s="23"/>
      <c r="BR88" s="23"/>
      <c r="BS88" s="23"/>
    </row>
    <row r="89" spans="1:71" s="9" customFormat="1" x14ac:dyDescent="0.25">
      <c r="A89" s="1" t="s">
        <v>12</v>
      </c>
      <c r="B89" s="2">
        <f t="shared" si="15"/>
        <v>624.47842105263135</v>
      </c>
      <c r="C89" s="2">
        <f>AVERAGE(AB89:AN89,AP89,AR89:AW89,AY89:BE89)</f>
        <v>624.3590740740741</v>
      </c>
      <c r="D89" s="4" t="s">
        <v>34</v>
      </c>
      <c r="E89" s="2">
        <f>AVERAGE(E77:E88)</f>
        <v>624.15833333333342</v>
      </c>
      <c r="F89" s="2">
        <f t="shared" ref="F89:BN89" si="16">AVERAGE(F77:F88)</f>
        <v>624.54166666666674</v>
      </c>
      <c r="G89" s="2">
        <f t="shared" si="16"/>
        <v>621.04999999999984</v>
      </c>
      <c r="H89" s="2">
        <f t="shared" si="16"/>
        <v>626.64166666666677</v>
      </c>
      <c r="I89" s="2" t="s">
        <v>14</v>
      </c>
      <c r="J89" s="2">
        <f t="shared" si="16"/>
        <v>622.69999999999993</v>
      </c>
      <c r="K89" s="2">
        <f t="shared" si="16"/>
        <v>624.61666666666667</v>
      </c>
      <c r="L89" s="2">
        <f t="shared" si="16"/>
        <v>624.69999999999993</v>
      </c>
      <c r="M89" s="2">
        <f t="shared" si="16"/>
        <v>624.10833333333346</v>
      </c>
      <c r="N89" s="2">
        <f t="shared" si="16"/>
        <v>625.05833333333328</v>
      </c>
      <c r="O89" s="2">
        <f t="shared" si="16"/>
        <v>624.79166666666663</v>
      </c>
      <c r="P89" s="2">
        <f t="shared" si="16"/>
        <v>624.30000000000007</v>
      </c>
      <c r="Q89" s="2">
        <f t="shared" si="16"/>
        <v>624.69166666666672</v>
      </c>
      <c r="R89" s="2">
        <f t="shared" si="16"/>
        <v>626.55833333333339</v>
      </c>
      <c r="S89" s="2">
        <f t="shared" si="16"/>
        <v>627.12500000000011</v>
      </c>
      <c r="T89" s="2">
        <f t="shared" si="16"/>
        <v>624.46666666666658</v>
      </c>
      <c r="U89" s="2">
        <f t="shared" si="16"/>
        <v>626.25000000000011</v>
      </c>
      <c r="V89" s="2">
        <f>AVERAGE(V77:V88)</f>
        <v>625.2833333333333</v>
      </c>
      <c r="W89" s="2">
        <f t="shared" si="16"/>
        <v>624.74166666666667</v>
      </c>
      <c r="X89" s="2">
        <f t="shared" si="16"/>
        <v>624.94999999999993</v>
      </c>
      <c r="Y89" s="2">
        <f t="shared" si="16"/>
        <v>625.0333333333333</v>
      </c>
      <c r="Z89" s="2">
        <f t="shared" si="16"/>
        <v>622.55833333333339</v>
      </c>
      <c r="AA89" s="2">
        <f t="shared" si="16"/>
        <v>627.16666666666674</v>
      </c>
      <c r="AB89" s="2">
        <f t="shared" si="16"/>
        <v>625.59166666666658</v>
      </c>
      <c r="AC89" s="2">
        <f t="shared" si="16"/>
        <v>621.53333333333342</v>
      </c>
      <c r="AD89" s="2">
        <f t="shared" si="16"/>
        <v>624.40833333333342</v>
      </c>
      <c r="AE89" s="2">
        <f t="shared" si="16"/>
        <v>626.08333333333337</v>
      </c>
      <c r="AF89" s="2">
        <f t="shared" si="16"/>
        <v>622.02499999999998</v>
      </c>
      <c r="AG89" s="2">
        <f t="shared" si="16"/>
        <v>624.76666666666665</v>
      </c>
      <c r="AH89" s="2">
        <f t="shared" si="16"/>
        <v>625.06666666666661</v>
      </c>
      <c r="AI89" s="2">
        <f t="shared" si="16"/>
        <v>625.80000000000007</v>
      </c>
      <c r="AJ89" s="2">
        <f t="shared" si="16"/>
        <v>623.81666666666672</v>
      </c>
      <c r="AK89" s="2">
        <f t="shared" si="16"/>
        <v>626.53333333333342</v>
      </c>
      <c r="AL89" s="2">
        <f t="shared" si="16"/>
        <v>627.30833333333328</v>
      </c>
      <c r="AM89" s="2">
        <f t="shared" si="16"/>
        <v>623.79166666666663</v>
      </c>
      <c r="AN89" s="2">
        <f t="shared" si="16"/>
        <v>620.66666666666663</v>
      </c>
      <c r="AO89" s="2" t="s">
        <v>14</v>
      </c>
      <c r="AP89" s="2">
        <f t="shared" si="16"/>
        <v>626.1</v>
      </c>
      <c r="AQ89" s="2" t="s">
        <v>14</v>
      </c>
      <c r="AR89" s="2">
        <f t="shared" si="16"/>
        <v>626.83333333333337</v>
      </c>
      <c r="AS89" s="2">
        <f t="shared" si="16"/>
        <v>624.19166666666661</v>
      </c>
      <c r="AT89" s="2">
        <f t="shared" si="16"/>
        <v>620.65833333333342</v>
      </c>
      <c r="AU89" s="1">
        <f t="shared" si="16"/>
        <v>624.39166666666677</v>
      </c>
      <c r="AV89" s="1">
        <f t="shared" si="16"/>
        <v>624.08333333333326</v>
      </c>
      <c r="AW89" s="1">
        <f t="shared" si="16"/>
        <v>625.53333333333342</v>
      </c>
      <c r="AX89" s="1" t="s">
        <v>14</v>
      </c>
      <c r="AY89" s="2">
        <f t="shared" si="16"/>
        <v>621.57000000000016</v>
      </c>
      <c r="AZ89" s="2">
        <f t="shared" si="16"/>
        <v>624.66666666666663</v>
      </c>
      <c r="BA89" s="2">
        <f t="shared" si="16"/>
        <v>623.78333333333342</v>
      </c>
      <c r="BB89" s="2">
        <f t="shared" si="16"/>
        <v>627.20833333333337</v>
      </c>
      <c r="BC89" s="2">
        <f t="shared" si="16"/>
        <v>622.42500000000007</v>
      </c>
      <c r="BD89" s="2">
        <f t="shared" si="16"/>
        <v>626.26666666666665</v>
      </c>
      <c r="BE89" s="2">
        <f t="shared" si="16"/>
        <v>622.59166666666681</v>
      </c>
      <c r="BF89" s="2">
        <f t="shared" si="16"/>
        <v>626.73333333333335</v>
      </c>
      <c r="BG89" s="2">
        <f t="shared" si="16"/>
        <v>623.35</v>
      </c>
      <c r="BH89" s="2">
        <f t="shared" si="16"/>
        <v>625.19999999999993</v>
      </c>
      <c r="BI89" s="2">
        <f t="shared" si="16"/>
        <v>624.38333333333321</v>
      </c>
      <c r="BJ89" s="2">
        <f t="shared" si="16"/>
        <v>621.10833333333323</v>
      </c>
      <c r="BK89" s="10">
        <f t="shared" si="16"/>
        <v>623.01666666666677</v>
      </c>
      <c r="BL89" s="10">
        <f t="shared" si="16"/>
        <v>623.66666666666663</v>
      </c>
      <c r="BM89" s="10">
        <f t="shared" si="16"/>
        <v>624.625</v>
      </c>
      <c r="BN89" s="10">
        <f t="shared" si="16"/>
        <v>624.01818181818169</v>
      </c>
    </row>
    <row r="90" spans="1:71" s="9" customFormat="1" ht="15.75" thickBot="1" x14ac:dyDescent="0.3">
      <c r="A90" s="1"/>
      <c r="B90" s="2"/>
      <c r="C90" s="2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</row>
    <row r="91" spans="1:71" s="17" customFormat="1" ht="30.75" thickBot="1" x14ac:dyDescent="0.3">
      <c r="A91" s="18" t="s">
        <v>54</v>
      </c>
      <c r="B91" s="18" t="s">
        <v>98</v>
      </c>
      <c r="C91" s="18" t="s">
        <v>13</v>
      </c>
      <c r="D91" s="18" t="s">
        <v>15</v>
      </c>
      <c r="E91" s="17">
        <v>1958</v>
      </c>
      <c r="F91" s="17">
        <v>1959</v>
      </c>
      <c r="G91" s="17">
        <v>1960</v>
      </c>
      <c r="H91" s="17">
        <v>1961</v>
      </c>
      <c r="I91" s="17">
        <v>1962</v>
      </c>
      <c r="J91" s="17">
        <v>1963</v>
      </c>
      <c r="K91" s="17">
        <v>1964</v>
      </c>
      <c r="L91" s="17">
        <v>1965</v>
      </c>
      <c r="M91" s="17">
        <v>1966</v>
      </c>
      <c r="N91" s="17">
        <v>1967</v>
      </c>
      <c r="O91" s="17">
        <v>1968</v>
      </c>
      <c r="P91" s="17">
        <v>1969</v>
      </c>
      <c r="Q91" s="17">
        <v>1970</v>
      </c>
      <c r="R91" s="17">
        <v>1971</v>
      </c>
      <c r="S91" s="17">
        <v>1972</v>
      </c>
      <c r="T91" s="17">
        <v>1973</v>
      </c>
      <c r="U91" s="17">
        <v>1974</v>
      </c>
      <c r="V91" s="17">
        <v>1975</v>
      </c>
      <c r="W91" s="17">
        <v>1976</v>
      </c>
      <c r="X91" s="17">
        <v>1977</v>
      </c>
      <c r="Y91" s="17">
        <v>1978</v>
      </c>
      <c r="Z91" s="17">
        <v>1979</v>
      </c>
      <c r="AA91" s="17">
        <v>1980</v>
      </c>
      <c r="AB91" s="17">
        <v>1981</v>
      </c>
      <c r="AC91" s="17">
        <v>1982</v>
      </c>
      <c r="AD91" s="17">
        <v>1983</v>
      </c>
      <c r="AE91" s="17">
        <v>1984</v>
      </c>
      <c r="AF91" s="17">
        <v>1985</v>
      </c>
      <c r="AG91" s="17">
        <v>1986</v>
      </c>
      <c r="AH91" s="17">
        <v>1987</v>
      </c>
      <c r="AI91" s="17">
        <v>1988</v>
      </c>
      <c r="AJ91" s="17">
        <v>1989</v>
      </c>
      <c r="AK91" s="17">
        <v>1990</v>
      </c>
      <c r="AL91" s="17">
        <v>1991</v>
      </c>
      <c r="AM91" s="17">
        <v>1992</v>
      </c>
      <c r="AN91" s="17">
        <v>1993</v>
      </c>
      <c r="AO91" s="17">
        <v>1994</v>
      </c>
      <c r="AP91" s="17">
        <v>1995</v>
      </c>
      <c r="AQ91" s="17">
        <v>1996</v>
      </c>
      <c r="AR91" s="17">
        <v>1997</v>
      </c>
      <c r="AS91" s="17">
        <v>1998</v>
      </c>
      <c r="AT91" s="17">
        <v>1999</v>
      </c>
      <c r="AU91" s="17">
        <v>2000</v>
      </c>
      <c r="AV91" s="17">
        <v>2001</v>
      </c>
      <c r="AW91" s="17">
        <v>2002</v>
      </c>
      <c r="AX91" s="17">
        <v>2003</v>
      </c>
      <c r="AY91" s="17">
        <v>2004</v>
      </c>
      <c r="AZ91" s="17">
        <v>2005</v>
      </c>
      <c r="BA91" s="17">
        <v>2006</v>
      </c>
      <c r="BB91" s="17">
        <v>2007</v>
      </c>
      <c r="BC91" s="17">
        <v>2008</v>
      </c>
      <c r="BD91" s="17">
        <v>2009</v>
      </c>
      <c r="BE91" s="17">
        <v>2010</v>
      </c>
      <c r="BF91" s="17">
        <v>2011</v>
      </c>
      <c r="BG91" s="17">
        <v>2012</v>
      </c>
      <c r="BH91" s="17">
        <v>2013</v>
      </c>
      <c r="BI91" s="17">
        <v>2014</v>
      </c>
      <c r="BJ91" s="17">
        <v>2015</v>
      </c>
      <c r="BK91" s="17">
        <v>2016</v>
      </c>
      <c r="BL91" s="17">
        <v>2017</v>
      </c>
      <c r="BM91" s="17">
        <v>2018</v>
      </c>
      <c r="BN91" s="17">
        <v>2019</v>
      </c>
    </row>
    <row r="92" spans="1:71" s="9" customFormat="1" x14ac:dyDescent="0.25">
      <c r="A92" s="1" t="s">
        <v>0</v>
      </c>
      <c r="B92" s="5">
        <f>AVERAGE(E92:BM92)</f>
        <v>69.163636363636357</v>
      </c>
      <c r="C92" s="5">
        <f>AVERAGE(AB92:BE92)</f>
        <v>70.07692307692308</v>
      </c>
      <c r="D92" s="4" t="s">
        <v>55</v>
      </c>
      <c r="E92" s="5">
        <v>78</v>
      </c>
      <c r="F92" s="5">
        <v>77</v>
      </c>
      <c r="G92" s="5">
        <v>78</v>
      </c>
      <c r="H92" s="5">
        <v>78</v>
      </c>
      <c r="I92" s="5" t="s">
        <v>14</v>
      </c>
      <c r="J92" s="5" t="s">
        <v>14</v>
      </c>
      <c r="K92" s="5">
        <v>76</v>
      </c>
      <c r="L92" s="5">
        <v>72</v>
      </c>
      <c r="M92" s="5">
        <v>76</v>
      </c>
      <c r="N92" s="5">
        <v>72</v>
      </c>
      <c r="O92" s="5">
        <v>70</v>
      </c>
      <c r="P92" s="5">
        <v>65</v>
      </c>
      <c r="Q92" s="5">
        <v>61</v>
      </c>
      <c r="R92" s="5">
        <v>72</v>
      </c>
      <c r="S92" s="5">
        <v>74</v>
      </c>
      <c r="T92" s="5">
        <v>71</v>
      </c>
      <c r="U92" s="5">
        <v>74</v>
      </c>
      <c r="V92" s="5">
        <v>76</v>
      </c>
      <c r="W92" s="5">
        <v>83</v>
      </c>
      <c r="X92" s="5">
        <v>71</v>
      </c>
      <c r="Y92" s="5">
        <v>64</v>
      </c>
      <c r="Z92" s="5">
        <v>71</v>
      </c>
      <c r="AA92" s="5">
        <v>67</v>
      </c>
      <c r="AB92" s="5">
        <v>81</v>
      </c>
      <c r="AC92" s="5">
        <v>74</v>
      </c>
      <c r="AD92" s="5">
        <v>72</v>
      </c>
      <c r="AE92" s="5">
        <v>72</v>
      </c>
      <c r="AF92" s="5">
        <v>72</v>
      </c>
      <c r="AG92" s="5">
        <v>77</v>
      </c>
      <c r="AH92" s="5">
        <v>72</v>
      </c>
      <c r="AI92" s="5">
        <v>72</v>
      </c>
      <c r="AJ92" s="5">
        <v>72</v>
      </c>
      <c r="AK92" s="5">
        <v>66</v>
      </c>
      <c r="AL92" s="5">
        <v>73</v>
      </c>
      <c r="AM92" s="5">
        <v>71</v>
      </c>
      <c r="AN92" s="5" t="s">
        <v>14</v>
      </c>
      <c r="AO92" s="5" t="s">
        <v>14</v>
      </c>
      <c r="AP92" s="5">
        <v>75</v>
      </c>
      <c r="AQ92" s="5" t="s">
        <v>14</v>
      </c>
      <c r="AR92" s="5">
        <v>78</v>
      </c>
      <c r="AS92" s="5">
        <v>76</v>
      </c>
      <c r="AT92" s="5">
        <v>72</v>
      </c>
      <c r="AU92" s="5">
        <v>76</v>
      </c>
      <c r="AV92" s="5">
        <v>65</v>
      </c>
      <c r="AW92" s="5">
        <v>56</v>
      </c>
      <c r="AX92" s="5">
        <v>65</v>
      </c>
      <c r="AY92" s="5" t="s">
        <v>14</v>
      </c>
      <c r="AZ92" s="5">
        <v>65</v>
      </c>
      <c r="BA92" s="5">
        <v>80</v>
      </c>
      <c r="BB92" s="5">
        <v>63</v>
      </c>
      <c r="BC92" s="5">
        <v>61</v>
      </c>
      <c r="BD92" s="5">
        <v>58</v>
      </c>
      <c r="BE92" s="5">
        <v>58</v>
      </c>
      <c r="BF92" s="5">
        <v>56</v>
      </c>
      <c r="BG92" s="5">
        <v>59</v>
      </c>
      <c r="BH92" s="5">
        <v>56</v>
      </c>
      <c r="BI92" s="5">
        <v>57</v>
      </c>
      <c r="BJ92" s="5">
        <v>57</v>
      </c>
      <c r="BK92" s="5">
        <v>57</v>
      </c>
      <c r="BL92" s="9">
        <v>56</v>
      </c>
      <c r="BM92" s="9">
        <v>58</v>
      </c>
      <c r="BN92" s="9">
        <v>56</v>
      </c>
    </row>
    <row r="93" spans="1:71" s="9" customFormat="1" x14ac:dyDescent="0.25">
      <c r="A93" s="1" t="s">
        <v>1</v>
      </c>
      <c r="B93" s="5">
        <f t="shared" ref="B93:B104" si="17">AVERAGE(E93:BM93)</f>
        <v>67.8</v>
      </c>
      <c r="C93" s="5">
        <f t="shared" ref="C93:C103" si="18">AVERAGE(AB93:BE93)</f>
        <v>68.56</v>
      </c>
      <c r="D93" s="4" t="s">
        <v>55</v>
      </c>
      <c r="E93" s="5">
        <v>74</v>
      </c>
      <c r="F93" s="5">
        <v>79</v>
      </c>
      <c r="G93" s="5">
        <v>78</v>
      </c>
      <c r="H93" s="5">
        <v>79</v>
      </c>
      <c r="I93" s="5" t="s">
        <v>14</v>
      </c>
      <c r="J93" s="5">
        <v>53</v>
      </c>
      <c r="K93" s="5">
        <v>73</v>
      </c>
      <c r="L93" s="5">
        <v>74</v>
      </c>
      <c r="M93" s="5">
        <v>76</v>
      </c>
      <c r="N93" s="5">
        <v>68</v>
      </c>
      <c r="O93" s="5">
        <v>69</v>
      </c>
      <c r="P93" s="5">
        <v>65</v>
      </c>
      <c r="Q93" s="5">
        <v>60</v>
      </c>
      <c r="R93" s="5">
        <v>71</v>
      </c>
      <c r="S93" s="5">
        <v>71</v>
      </c>
      <c r="T93" s="5">
        <v>78</v>
      </c>
      <c r="U93" s="5">
        <v>70</v>
      </c>
      <c r="V93" s="5">
        <v>80</v>
      </c>
      <c r="W93" s="5">
        <v>81</v>
      </c>
      <c r="X93" s="5">
        <v>65</v>
      </c>
      <c r="Y93" s="5">
        <v>65</v>
      </c>
      <c r="Z93" s="5">
        <v>68</v>
      </c>
      <c r="AA93" s="5">
        <v>65</v>
      </c>
      <c r="AB93" s="5">
        <v>77</v>
      </c>
      <c r="AC93" s="5">
        <v>70</v>
      </c>
      <c r="AD93" s="5">
        <v>71</v>
      </c>
      <c r="AE93" s="5">
        <v>71</v>
      </c>
      <c r="AF93" s="5">
        <v>70</v>
      </c>
      <c r="AG93" s="5">
        <v>73</v>
      </c>
      <c r="AH93" s="5">
        <v>71</v>
      </c>
      <c r="AI93" s="5">
        <v>71</v>
      </c>
      <c r="AJ93" s="5">
        <v>70</v>
      </c>
      <c r="AK93" s="5">
        <v>65</v>
      </c>
      <c r="AL93" s="5">
        <v>73</v>
      </c>
      <c r="AM93" s="5">
        <v>70</v>
      </c>
      <c r="AN93" s="5" t="s">
        <v>14</v>
      </c>
      <c r="AO93" s="5" t="s">
        <v>14</v>
      </c>
      <c r="AP93" s="5">
        <v>75</v>
      </c>
      <c r="AQ93" s="5" t="s">
        <v>14</v>
      </c>
      <c r="AR93" s="5">
        <v>74</v>
      </c>
      <c r="AS93" s="5">
        <v>72</v>
      </c>
      <c r="AT93" s="5">
        <v>71</v>
      </c>
      <c r="AU93" s="5">
        <v>78</v>
      </c>
      <c r="AV93" s="5">
        <v>65</v>
      </c>
      <c r="AW93" s="5">
        <v>52</v>
      </c>
      <c r="AX93" s="5" t="s">
        <v>14</v>
      </c>
      <c r="AY93" s="5" t="s">
        <v>14</v>
      </c>
      <c r="AZ93" s="5">
        <v>65</v>
      </c>
      <c r="BA93" s="5">
        <v>79</v>
      </c>
      <c r="BB93" s="5">
        <v>56</v>
      </c>
      <c r="BC93" s="5">
        <v>60</v>
      </c>
      <c r="BD93" s="5">
        <v>58</v>
      </c>
      <c r="BE93" s="5">
        <v>57</v>
      </c>
      <c r="BF93" s="5">
        <v>59</v>
      </c>
      <c r="BG93" s="5">
        <v>58</v>
      </c>
      <c r="BH93" s="5">
        <v>54</v>
      </c>
      <c r="BI93" s="5">
        <v>57</v>
      </c>
      <c r="BJ93" s="5">
        <v>56</v>
      </c>
      <c r="BK93" s="5">
        <v>57</v>
      </c>
      <c r="BL93" s="9">
        <v>54</v>
      </c>
      <c r="BM93" s="9">
        <v>58</v>
      </c>
      <c r="BN93" s="9">
        <v>56</v>
      </c>
    </row>
    <row r="94" spans="1:71" s="9" customFormat="1" x14ac:dyDescent="0.25">
      <c r="A94" s="1" t="s">
        <v>2</v>
      </c>
      <c r="B94" s="5">
        <f t="shared" si="17"/>
        <v>65.392857142857139</v>
      </c>
      <c r="C94" s="5">
        <f t="shared" si="18"/>
        <v>65.230769230769226</v>
      </c>
      <c r="D94" s="4" t="s">
        <v>43</v>
      </c>
      <c r="E94" s="5">
        <v>74</v>
      </c>
      <c r="F94" s="5">
        <v>78</v>
      </c>
      <c r="G94" s="5">
        <v>74</v>
      </c>
      <c r="H94" s="5">
        <v>77</v>
      </c>
      <c r="I94" s="5" t="s">
        <v>14</v>
      </c>
      <c r="J94" s="5">
        <v>51</v>
      </c>
      <c r="K94" s="5">
        <v>70</v>
      </c>
      <c r="L94" s="5">
        <v>73</v>
      </c>
      <c r="M94" s="5">
        <v>72</v>
      </c>
      <c r="N94" s="5">
        <v>69</v>
      </c>
      <c r="O94" s="5">
        <v>66</v>
      </c>
      <c r="P94" s="5">
        <v>62</v>
      </c>
      <c r="Q94" s="5">
        <v>58</v>
      </c>
      <c r="R94" s="5">
        <v>67</v>
      </c>
      <c r="S94" s="5">
        <v>70</v>
      </c>
      <c r="T94" s="5">
        <v>75</v>
      </c>
      <c r="U94" s="5">
        <v>68</v>
      </c>
      <c r="V94" s="5">
        <v>80</v>
      </c>
      <c r="W94" s="5">
        <v>75</v>
      </c>
      <c r="X94" s="5">
        <v>64</v>
      </c>
      <c r="Y94" s="5">
        <v>63</v>
      </c>
      <c r="Z94" s="5">
        <v>65</v>
      </c>
      <c r="AA94" s="5">
        <v>65</v>
      </c>
      <c r="AB94" s="5">
        <v>68</v>
      </c>
      <c r="AC94" s="5">
        <v>66</v>
      </c>
      <c r="AD94" s="5">
        <v>68</v>
      </c>
      <c r="AE94" s="5">
        <v>70</v>
      </c>
      <c r="AF94" s="5">
        <v>67</v>
      </c>
      <c r="AG94" s="5">
        <v>66</v>
      </c>
      <c r="AH94" s="5">
        <v>69</v>
      </c>
      <c r="AI94" s="5">
        <v>69</v>
      </c>
      <c r="AJ94" s="5">
        <v>66</v>
      </c>
      <c r="AK94" s="5">
        <v>66</v>
      </c>
      <c r="AL94" s="5">
        <v>72</v>
      </c>
      <c r="AM94" s="5">
        <v>69</v>
      </c>
      <c r="AN94" s="5" t="s">
        <v>14</v>
      </c>
      <c r="AO94" s="5" t="s">
        <v>14</v>
      </c>
      <c r="AP94" s="5">
        <v>74</v>
      </c>
      <c r="AQ94" s="5" t="s">
        <v>14</v>
      </c>
      <c r="AR94" s="5">
        <v>73</v>
      </c>
      <c r="AS94" s="5">
        <v>72</v>
      </c>
      <c r="AT94" s="5">
        <v>70</v>
      </c>
      <c r="AU94" s="5">
        <v>51</v>
      </c>
      <c r="AV94" s="5">
        <v>60</v>
      </c>
      <c r="AW94" s="5">
        <v>55</v>
      </c>
      <c r="AX94" s="5" t="s">
        <v>14</v>
      </c>
      <c r="AY94" s="5">
        <v>63</v>
      </c>
      <c r="AZ94" s="5">
        <v>61</v>
      </c>
      <c r="BA94" s="5">
        <v>65</v>
      </c>
      <c r="BB94" s="5">
        <v>60</v>
      </c>
      <c r="BC94" s="5">
        <v>61</v>
      </c>
      <c r="BD94" s="5">
        <v>56</v>
      </c>
      <c r="BE94" s="5">
        <v>59</v>
      </c>
      <c r="BF94" s="5">
        <v>60</v>
      </c>
      <c r="BG94" s="5">
        <v>59</v>
      </c>
      <c r="BH94" s="5">
        <v>54</v>
      </c>
      <c r="BI94" s="5">
        <v>57</v>
      </c>
      <c r="BJ94" s="5">
        <v>56</v>
      </c>
      <c r="BK94" s="5">
        <v>55</v>
      </c>
      <c r="BL94" s="9">
        <v>54</v>
      </c>
      <c r="BM94" s="9">
        <v>55</v>
      </c>
      <c r="BN94" s="9">
        <v>54</v>
      </c>
    </row>
    <row r="95" spans="1:71" s="9" customFormat="1" x14ac:dyDescent="0.25">
      <c r="A95" s="1" t="s">
        <v>3</v>
      </c>
      <c r="B95" s="5">
        <f t="shared" si="17"/>
        <v>64.109090909090909</v>
      </c>
      <c r="C95" s="5">
        <f t="shared" si="18"/>
        <v>63.192307692307693</v>
      </c>
      <c r="D95" s="4" t="s">
        <v>44</v>
      </c>
      <c r="E95" s="5">
        <v>73</v>
      </c>
      <c r="F95" s="5">
        <v>75</v>
      </c>
      <c r="G95" s="5">
        <v>73</v>
      </c>
      <c r="H95" s="5">
        <v>75</v>
      </c>
      <c r="I95" s="5" t="s">
        <v>14</v>
      </c>
      <c r="J95" s="5">
        <v>49</v>
      </c>
      <c r="K95" s="5">
        <v>61</v>
      </c>
      <c r="L95" s="5">
        <v>72</v>
      </c>
      <c r="M95" s="5">
        <v>69</v>
      </c>
      <c r="N95" s="5">
        <v>66</v>
      </c>
      <c r="O95" s="5">
        <v>66</v>
      </c>
      <c r="P95" s="5">
        <v>62</v>
      </c>
      <c r="Q95" s="5">
        <v>56</v>
      </c>
      <c r="R95" s="5">
        <v>66</v>
      </c>
      <c r="S95" s="5">
        <v>69</v>
      </c>
      <c r="T95" s="5">
        <v>76</v>
      </c>
      <c r="U95" s="5">
        <v>67</v>
      </c>
      <c r="V95" s="5">
        <v>80</v>
      </c>
      <c r="W95" s="5">
        <v>72</v>
      </c>
      <c r="X95" s="5">
        <v>64</v>
      </c>
      <c r="Y95" s="5">
        <v>63</v>
      </c>
      <c r="Z95" s="5">
        <v>65</v>
      </c>
      <c r="AA95" s="5">
        <v>69</v>
      </c>
      <c r="AB95" s="5">
        <v>66</v>
      </c>
      <c r="AC95" s="5">
        <v>64</v>
      </c>
      <c r="AD95" s="5">
        <v>68</v>
      </c>
      <c r="AE95" s="5">
        <v>65</v>
      </c>
      <c r="AF95" s="5">
        <v>66</v>
      </c>
      <c r="AG95" s="5">
        <v>66</v>
      </c>
      <c r="AH95" s="5">
        <v>68</v>
      </c>
      <c r="AI95" s="5">
        <v>68</v>
      </c>
      <c r="AJ95" s="5">
        <v>66</v>
      </c>
      <c r="AK95" s="5">
        <v>66</v>
      </c>
      <c r="AL95" s="5">
        <v>70</v>
      </c>
      <c r="AM95" s="5">
        <v>69</v>
      </c>
      <c r="AN95" s="5" t="s">
        <v>14</v>
      </c>
      <c r="AO95" s="5" t="s">
        <v>14</v>
      </c>
      <c r="AP95" s="5">
        <v>73</v>
      </c>
      <c r="AQ95" s="5" t="s">
        <v>14</v>
      </c>
      <c r="AR95" s="5">
        <v>71</v>
      </c>
      <c r="AS95" s="5">
        <v>72</v>
      </c>
      <c r="AT95" s="5">
        <v>69</v>
      </c>
      <c r="AU95" s="5">
        <v>38</v>
      </c>
      <c r="AV95" s="5">
        <v>47</v>
      </c>
      <c r="AW95" s="5">
        <v>54</v>
      </c>
      <c r="AX95" s="5" t="s">
        <v>14</v>
      </c>
      <c r="AY95" s="5">
        <v>60</v>
      </c>
      <c r="AZ95" s="5">
        <v>64</v>
      </c>
      <c r="BA95" s="5">
        <v>58</v>
      </c>
      <c r="BB95" s="5">
        <v>60</v>
      </c>
      <c r="BC95" s="5">
        <v>60</v>
      </c>
      <c r="BD95" s="5">
        <v>58</v>
      </c>
      <c r="BE95" s="5">
        <v>57</v>
      </c>
      <c r="BF95" s="5">
        <v>60</v>
      </c>
      <c r="BG95" s="5" t="s">
        <v>14</v>
      </c>
      <c r="BH95" s="5">
        <v>56</v>
      </c>
      <c r="BI95" s="5">
        <v>55</v>
      </c>
      <c r="BJ95" s="5">
        <v>56</v>
      </c>
      <c r="BK95" s="5">
        <v>56</v>
      </c>
      <c r="BL95" s="9">
        <v>56</v>
      </c>
      <c r="BM95" s="9">
        <v>56</v>
      </c>
      <c r="BN95" s="9">
        <v>56</v>
      </c>
    </row>
    <row r="96" spans="1:71" s="9" customFormat="1" x14ac:dyDescent="0.25">
      <c r="A96" s="1" t="s">
        <v>4</v>
      </c>
      <c r="B96" s="5">
        <f t="shared" si="17"/>
        <v>64.072727272727278</v>
      </c>
      <c r="C96" s="5">
        <f t="shared" si="18"/>
        <v>63.115384615384613</v>
      </c>
      <c r="D96" s="4" t="s">
        <v>44</v>
      </c>
      <c r="E96" s="5">
        <v>75</v>
      </c>
      <c r="F96" s="5">
        <v>74</v>
      </c>
      <c r="G96" s="5">
        <v>74</v>
      </c>
      <c r="H96" s="5">
        <v>75</v>
      </c>
      <c r="I96" s="5" t="s">
        <v>14</v>
      </c>
      <c r="J96" s="5">
        <v>50</v>
      </c>
      <c r="K96" s="5">
        <v>65</v>
      </c>
      <c r="L96" s="5">
        <v>70</v>
      </c>
      <c r="M96" s="5">
        <v>69</v>
      </c>
      <c r="N96" s="5">
        <v>66</v>
      </c>
      <c r="O96" s="5">
        <v>67</v>
      </c>
      <c r="P96" s="5">
        <v>61</v>
      </c>
      <c r="Q96" s="5">
        <v>56</v>
      </c>
      <c r="R96" s="5">
        <v>66</v>
      </c>
      <c r="S96" s="5">
        <v>68</v>
      </c>
      <c r="T96" s="5">
        <v>74</v>
      </c>
      <c r="U96" s="5">
        <v>67</v>
      </c>
      <c r="V96" s="5">
        <v>81</v>
      </c>
      <c r="W96" s="5">
        <v>72</v>
      </c>
      <c r="X96" s="5">
        <v>65</v>
      </c>
      <c r="Y96" s="5">
        <v>63</v>
      </c>
      <c r="Z96" s="5">
        <v>64</v>
      </c>
      <c r="AA96" s="5">
        <v>73</v>
      </c>
      <c r="AB96" s="5">
        <v>67</v>
      </c>
      <c r="AC96" s="5">
        <v>64</v>
      </c>
      <c r="AD96" s="5">
        <v>68</v>
      </c>
      <c r="AE96" s="5">
        <v>67</v>
      </c>
      <c r="AF96" s="5">
        <v>64</v>
      </c>
      <c r="AG96" s="5">
        <v>65</v>
      </c>
      <c r="AH96" s="5">
        <v>67</v>
      </c>
      <c r="AI96" s="5">
        <v>69</v>
      </c>
      <c r="AJ96" s="5">
        <v>66</v>
      </c>
      <c r="AK96" s="5">
        <v>65</v>
      </c>
      <c r="AL96" s="5">
        <v>68</v>
      </c>
      <c r="AM96" s="5">
        <v>69</v>
      </c>
      <c r="AN96" s="5" t="s">
        <v>14</v>
      </c>
      <c r="AO96" s="5" t="s">
        <v>14</v>
      </c>
      <c r="AP96" s="5">
        <v>72</v>
      </c>
      <c r="AQ96" s="5" t="s">
        <v>14</v>
      </c>
      <c r="AR96" s="5">
        <v>63</v>
      </c>
      <c r="AS96" s="5">
        <v>72</v>
      </c>
      <c r="AT96" s="5">
        <v>68</v>
      </c>
      <c r="AU96" s="5">
        <v>47</v>
      </c>
      <c r="AV96" s="5">
        <v>49</v>
      </c>
      <c r="AW96" s="5">
        <v>54</v>
      </c>
      <c r="AX96" s="5" t="s">
        <v>14</v>
      </c>
      <c r="AY96" s="5">
        <v>56</v>
      </c>
      <c r="AZ96" s="5">
        <v>67</v>
      </c>
      <c r="BA96" s="5">
        <v>57</v>
      </c>
      <c r="BB96" s="5">
        <v>61</v>
      </c>
      <c r="BC96" s="5">
        <v>60</v>
      </c>
      <c r="BD96" s="5">
        <v>58</v>
      </c>
      <c r="BE96" s="5">
        <v>58</v>
      </c>
      <c r="BF96" s="5">
        <v>56</v>
      </c>
      <c r="BG96" s="5" t="s">
        <v>14</v>
      </c>
      <c r="BH96" s="5">
        <v>56</v>
      </c>
      <c r="BI96" s="5">
        <v>53</v>
      </c>
      <c r="BJ96" s="5">
        <v>55</v>
      </c>
      <c r="BK96" s="5">
        <v>55</v>
      </c>
      <c r="BL96" s="9">
        <v>56</v>
      </c>
      <c r="BM96" s="9">
        <v>57</v>
      </c>
      <c r="BN96" s="9">
        <v>53</v>
      </c>
    </row>
    <row r="97" spans="1:66" s="9" customFormat="1" x14ac:dyDescent="0.25">
      <c r="A97" s="1" t="s">
        <v>5</v>
      </c>
      <c r="B97" s="5">
        <f t="shared" si="17"/>
        <v>64.821428571428569</v>
      </c>
      <c r="C97" s="5">
        <f t="shared" si="18"/>
        <v>64.461538461538467</v>
      </c>
      <c r="D97" s="4" t="s">
        <v>44</v>
      </c>
      <c r="E97" s="5">
        <v>73</v>
      </c>
      <c r="F97" s="5">
        <v>73</v>
      </c>
      <c r="G97" s="5">
        <v>73</v>
      </c>
      <c r="H97" s="5">
        <v>76</v>
      </c>
      <c r="I97" s="5" t="s">
        <v>14</v>
      </c>
      <c r="J97" s="5">
        <v>51</v>
      </c>
      <c r="K97" s="5">
        <v>67</v>
      </c>
      <c r="L97" s="5">
        <v>70</v>
      </c>
      <c r="M97" s="5">
        <v>69</v>
      </c>
      <c r="N97" s="5">
        <v>66</v>
      </c>
      <c r="O97" s="5">
        <v>67</v>
      </c>
      <c r="P97" s="5">
        <v>62</v>
      </c>
      <c r="Q97" s="5">
        <v>64</v>
      </c>
      <c r="R97" s="5">
        <v>68</v>
      </c>
      <c r="S97" s="5">
        <v>68</v>
      </c>
      <c r="T97" s="5">
        <v>74</v>
      </c>
      <c r="U97" s="5">
        <v>68</v>
      </c>
      <c r="V97" s="5">
        <v>80</v>
      </c>
      <c r="W97" s="5">
        <v>72</v>
      </c>
      <c r="X97" s="5">
        <v>64</v>
      </c>
      <c r="Y97" s="5">
        <v>63</v>
      </c>
      <c r="Z97" s="5">
        <v>64</v>
      </c>
      <c r="AA97" s="5">
        <v>75</v>
      </c>
      <c r="AB97" s="5">
        <v>67</v>
      </c>
      <c r="AC97" s="5">
        <v>64</v>
      </c>
      <c r="AD97" s="5">
        <v>69</v>
      </c>
      <c r="AE97" s="5">
        <v>66</v>
      </c>
      <c r="AF97" s="5">
        <v>64</v>
      </c>
      <c r="AG97" s="5">
        <v>65</v>
      </c>
      <c r="AH97" s="5">
        <v>68</v>
      </c>
      <c r="AI97" s="5">
        <v>69</v>
      </c>
      <c r="AJ97" s="5">
        <v>67</v>
      </c>
      <c r="AK97" s="5">
        <v>66</v>
      </c>
      <c r="AL97" s="5">
        <v>67</v>
      </c>
      <c r="AM97" s="5">
        <v>69</v>
      </c>
      <c r="AN97" s="5" t="s">
        <v>14</v>
      </c>
      <c r="AO97" s="5" t="s">
        <v>14</v>
      </c>
      <c r="AP97" s="5">
        <v>72</v>
      </c>
      <c r="AQ97" s="5" t="s">
        <v>14</v>
      </c>
      <c r="AR97" s="5">
        <v>63</v>
      </c>
      <c r="AS97" s="5">
        <v>75</v>
      </c>
      <c r="AT97" s="5">
        <v>69</v>
      </c>
      <c r="AU97" s="5">
        <v>69</v>
      </c>
      <c r="AV97" s="5">
        <v>55</v>
      </c>
      <c r="AW97" s="5">
        <v>54</v>
      </c>
      <c r="AX97" s="5" t="s">
        <v>14</v>
      </c>
      <c r="AY97" s="5">
        <v>55</v>
      </c>
      <c r="AZ97" s="5">
        <v>68</v>
      </c>
      <c r="BA97" s="5">
        <v>56</v>
      </c>
      <c r="BB97" s="5">
        <v>65</v>
      </c>
      <c r="BC97" s="5">
        <v>59</v>
      </c>
      <c r="BD97" s="5">
        <v>58</v>
      </c>
      <c r="BE97" s="5">
        <v>57</v>
      </c>
      <c r="BF97" s="5">
        <v>58</v>
      </c>
      <c r="BG97" s="5">
        <v>58</v>
      </c>
      <c r="BH97" s="5">
        <v>57</v>
      </c>
      <c r="BI97" s="5">
        <v>52</v>
      </c>
      <c r="BJ97" s="5">
        <v>54</v>
      </c>
      <c r="BK97" s="5">
        <v>55</v>
      </c>
      <c r="BL97" s="9">
        <v>55</v>
      </c>
      <c r="BM97" s="9">
        <v>58</v>
      </c>
      <c r="BN97" s="9">
        <v>55</v>
      </c>
    </row>
    <row r="98" spans="1:66" s="9" customFormat="1" x14ac:dyDescent="0.25">
      <c r="A98" s="1" t="s">
        <v>6</v>
      </c>
      <c r="B98" s="5">
        <f t="shared" si="17"/>
        <v>64.696428571428569</v>
      </c>
      <c r="C98" s="5">
        <f t="shared" si="18"/>
        <v>64.42307692307692</v>
      </c>
      <c r="D98" s="4" t="s">
        <v>44</v>
      </c>
      <c r="E98" s="5">
        <v>73</v>
      </c>
      <c r="F98" s="5">
        <v>73</v>
      </c>
      <c r="G98" s="5">
        <v>74</v>
      </c>
      <c r="H98" s="5">
        <v>75</v>
      </c>
      <c r="I98" s="5" t="s">
        <v>14</v>
      </c>
      <c r="J98" s="5">
        <v>52</v>
      </c>
      <c r="K98" s="5">
        <v>66</v>
      </c>
      <c r="L98" s="5">
        <v>70</v>
      </c>
      <c r="M98" s="5">
        <v>69</v>
      </c>
      <c r="N98" s="5">
        <v>66</v>
      </c>
      <c r="O98" s="5">
        <v>66</v>
      </c>
      <c r="P98" s="5">
        <v>61</v>
      </c>
      <c r="Q98" s="5">
        <v>64</v>
      </c>
      <c r="R98" s="5">
        <v>67</v>
      </c>
      <c r="S98" s="5">
        <v>68</v>
      </c>
      <c r="T98" s="5">
        <v>74</v>
      </c>
      <c r="U98" s="5">
        <v>68</v>
      </c>
      <c r="V98" s="5">
        <v>79</v>
      </c>
      <c r="W98" s="5">
        <v>72</v>
      </c>
      <c r="X98" s="5">
        <v>63</v>
      </c>
      <c r="Y98" s="5">
        <v>64</v>
      </c>
      <c r="Z98" s="5">
        <v>64</v>
      </c>
      <c r="AA98" s="5">
        <v>75</v>
      </c>
      <c r="AB98" s="5">
        <v>68</v>
      </c>
      <c r="AC98" s="5">
        <v>65</v>
      </c>
      <c r="AD98" s="5">
        <v>67</v>
      </c>
      <c r="AE98" s="5">
        <v>68</v>
      </c>
      <c r="AF98" s="5">
        <v>63</v>
      </c>
      <c r="AG98" s="5">
        <v>66</v>
      </c>
      <c r="AH98" s="5">
        <v>68</v>
      </c>
      <c r="AI98" s="5">
        <v>68</v>
      </c>
      <c r="AJ98" s="5">
        <v>70</v>
      </c>
      <c r="AK98" s="5">
        <v>67</v>
      </c>
      <c r="AL98" s="5">
        <v>66</v>
      </c>
      <c r="AM98" s="5">
        <v>68</v>
      </c>
      <c r="AN98" s="5" t="s">
        <v>14</v>
      </c>
      <c r="AO98" s="5" t="s">
        <v>14</v>
      </c>
      <c r="AP98" s="5">
        <v>77</v>
      </c>
      <c r="AQ98" s="5" t="s">
        <v>14</v>
      </c>
      <c r="AR98" s="5">
        <v>61</v>
      </c>
      <c r="AS98" s="5">
        <v>72</v>
      </c>
      <c r="AT98" s="5">
        <v>68</v>
      </c>
      <c r="AU98" s="5">
        <v>63</v>
      </c>
      <c r="AV98" s="5">
        <v>52</v>
      </c>
      <c r="AW98" s="5">
        <v>54</v>
      </c>
      <c r="AX98" s="5" t="s">
        <v>14</v>
      </c>
      <c r="AY98" s="5">
        <v>55</v>
      </c>
      <c r="AZ98" s="5">
        <v>71</v>
      </c>
      <c r="BA98" s="5">
        <v>55</v>
      </c>
      <c r="BB98" s="5">
        <v>66</v>
      </c>
      <c r="BC98" s="5">
        <v>61</v>
      </c>
      <c r="BD98" s="5">
        <v>58</v>
      </c>
      <c r="BE98" s="5">
        <v>58</v>
      </c>
      <c r="BF98" s="5">
        <v>61</v>
      </c>
      <c r="BG98" s="5">
        <v>57</v>
      </c>
      <c r="BH98" s="5">
        <v>56</v>
      </c>
      <c r="BI98" s="5">
        <v>52</v>
      </c>
      <c r="BJ98" s="5">
        <v>53</v>
      </c>
      <c r="BK98" s="5">
        <v>55</v>
      </c>
      <c r="BL98" s="9">
        <v>56</v>
      </c>
      <c r="BM98" s="9">
        <v>55</v>
      </c>
      <c r="BN98" s="9">
        <v>55</v>
      </c>
    </row>
    <row r="99" spans="1:66" s="9" customFormat="1" x14ac:dyDescent="0.25">
      <c r="A99" s="1" t="s">
        <v>7</v>
      </c>
      <c r="B99" s="5">
        <f t="shared" si="17"/>
        <v>64.714285714285708</v>
      </c>
      <c r="C99" s="5">
        <f t="shared" si="18"/>
        <v>64.769230769230774</v>
      </c>
      <c r="D99" s="4" t="s">
        <v>43</v>
      </c>
      <c r="E99" s="5">
        <v>71</v>
      </c>
      <c r="F99" s="5">
        <v>73</v>
      </c>
      <c r="G99" s="5">
        <v>73</v>
      </c>
      <c r="H99" s="5">
        <v>75</v>
      </c>
      <c r="I99" s="5" t="s">
        <v>14</v>
      </c>
      <c r="J99" s="5">
        <v>52</v>
      </c>
      <c r="K99" s="5">
        <v>64</v>
      </c>
      <c r="L99" s="5">
        <v>72</v>
      </c>
      <c r="M99" s="5">
        <v>69</v>
      </c>
      <c r="N99" s="5">
        <v>65</v>
      </c>
      <c r="O99" s="5">
        <v>66</v>
      </c>
      <c r="P99" s="5">
        <v>61</v>
      </c>
      <c r="Q99" s="5">
        <v>64</v>
      </c>
      <c r="R99" s="5">
        <v>68</v>
      </c>
      <c r="S99" s="5">
        <v>70</v>
      </c>
      <c r="T99" s="5">
        <v>73</v>
      </c>
      <c r="U99" s="5">
        <v>67</v>
      </c>
      <c r="V99" s="5">
        <v>79</v>
      </c>
      <c r="W99" s="5">
        <v>72</v>
      </c>
      <c r="X99" s="5">
        <v>64</v>
      </c>
      <c r="Y99" s="5">
        <v>62</v>
      </c>
      <c r="Z99" s="5">
        <v>64</v>
      </c>
      <c r="AA99" s="5">
        <v>75</v>
      </c>
      <c r="AB99" s="5">
        <v>69</v>
      </c>
      <c r="AC99" s="5">
        <v>64</v>
      </c>
      <c r="AD99" s="5">
        <v>67</v>
      </c>
      <c r="AE99" s="5">
        <v>68</v>
      </c>
      <c r="AF99" s="5">
        <v>65</v>
      </c>
      <c r="AG99" s="5">
        <v>66</v>
      </c>
      <c r="AH99" s="5">
        <v>67</v>
      </c>
      <c r="AI99" s="5">
        <v>69</v>
      </c>
      <c r="AJ99" s="5">
        <v>68</v>
      </c>
      <c r="AK99" s="5">
        <v>66</v>
      </c>
      <c r="AL99" s="5">
        <v>66</v>
      </c>
      <c r="AM99" s="5">
        <v>69</v>
      </c>
      <c r="AN99" s="5" t="s">
        <v>14</v>
      </c>
      <c r="AO99" s="5" t="s">
        <v>14</v>
      </c>
      <c r="AP99" s="5">
        <v>73</v>
      </c>
      <c r="AQ99" s="5" t="s">
        <v>14</v>
      </c>
      <c r="AR99" s="5">
        <v>62</v>
      </c>
      <c r="AS99" s="5">
        <v>70</v>
      </c>
      <c r="AT99" s="5">
        <v>69</v>
      </c>
      <c r="AU99" s="5">
        <v>64</v>
      </c>
      <c r="AV99" s="5">
        <v>66</v>
      </c>
      <c r="AW99" s="5">
        <v>54</v>
      </c>
      <c r="AX99" s="5" t="s">
        <v>14</v>
      </c>
      <c r="AY99" s="5">
        <v>56</v>
      </c>
      <c r="AZ99" s="5">
        <v>70</v>
      </c>
      <c r="BA99" s="5">
        <v>56</v>
      </c>
      <c r="BB99" s="5">
        <v>64</v>
      </c>
      <c r="BC99" s="5">
        <v>60</v>
      </c>
      <c r="BD99" s="5">
        <v>58</v>
      </c>
      <c r="BE99" s="5">
        <v>58</v>
      </c>
      <c r="BF99" s="5">
        <v>61</v>
      </c>
      <c r="BG99" s="5">
        <v>57</v>
      </c>
      <c r="BH99" s="5">
        <v>56</v>
      </c>
      <c r="BI99" s="5">
        <v>50</v>
      </c>
      <c r="BJ99" s="5">
        <v>50</v>
      </c>
      <c r="BK99" s="5">
        <v>55</v>
      </c>
      <c r="BL99" s="9">
        <v>56</v>
      </c>
      <c r="BM99" s="9">
        <v>56</v>
      </c>
      <c r="BN99" s="9">
        <v>55</v>
      </c>
    </row>
    <row r="100" spans="1:66" s="9" customFormat="1" x14ac:dyDescent="0.25">
      <c r="A100" s="1" t="s">
        <v>8</v>
      </c>
      <c r="B100" s="5">
        <f t="shared" si="17"/>
        <v>64.946428571428569</v>
      </c>
      <c r="C100" s="5">
        <f t="shared" si="18"/>
        <v>65.15384615384616</v>
      </c>
      <c r="D100" s="4" t="s">
        <v>43</v>
      </c>
      <c r="E100" s="5">
        <v>72</v>
      </c>
      <c r="F100" s="5">
        <v>73</v>
      </c>
      <c r="G100" s="5">
        <v>74</v>
      </c>
      <c r="H100" s="5">
        <v>75</v>
      </c>
      <c r="I100" s="5" t="s">
        <v>14</v>
      </c>
      <c r="J100" s="5">
        <v>53</v>
      </c>
      <c r="K100" s="5">
        <v>65</v>
      </c>
      <c r="L100" s="5">
        <v>72</v>
      </c>
      <c r="M100" s="5">
        <v>69</v>
      </c>
      <c r="N100" s="5">
        <v>68</v>
      </c>
      <c r="O100" s="5">
        <v>66</v>
      </c>
      <c r="P100" s="5">
        <v>61</v>
      </c>
      <c r="Q100" s="5">
        <v>64</v>
      </c>
      <c r="R100" s="5">
        <v>68</v>
      </c>
      <c r="S100" s="5">
        <v>70</v>
      </c>
      <c r="T100" s="5">
        <v>74</v>
      </c>
      <c r="U100" s="5">
        <v>67</v>
      </c>
      <c r="V100" s="5">
        <v>80</v>
      </c>
      <c r="W100" s="5">
        <v>72</v>
      </c>
      <c r="X100" s="5">
        <v>63</v>
      </c>
      <c r="Y100" s="5">
        <v>63</v>
      </c>
      <c r="Z100" s="5">
        <v>64</v>
      </c>
      <c r="AA100" s="5">
        <v>75</v>
      </c>
      <c r="AB100" s="5">
        <v>71</v>
      </c>
      <c r="AC100" s="5">
        <v>64</v>
      </c>
      <c r="AD100" s="5">
        <v>69</v>
      </c>
      <c r="AE100" s="5">
        <v>70</v>
      </c>
      <c r="AF100" s="5">
        <v>67</v>
      </c>
      <c r="AG100" s="5">
        <v>66</v>
      </c>
      <c r="AH100" s="5">
        <v>68</v>
      </c>
      <c r="AI100" s="5">
        <v>69</v>
      </c>
      <c r="AJ100" s="5">
        <v>67</v>
      </c>
      <c r="AK100" s="5">
        <v>68</v>
      </c>
      <c r="AL100" s="5">
        <v>66</v>
      </c>
      <c r="AM100" s="5">
        <v>69</v>
      </c>
      <c r="AN100" s="5" t="s">
        <v>14</v>
      </c>
      <c r="AO100" s="5" t="s">
        <v>14</v>
      </c>
      <c r="AP100" s="5">
        <v>73</v>
      </c>
      <c r="AQ100" s="5" t="s">
        <v>14</v>
      </c>
      <c r="AR100" s="5">
        <v>64</v>
      </c>
      <c r="AS100" s="5">
        <v>69</v>
      </c>
      <c r="AT100" s="5">
        <v>69</v>
      </c>
      <c r="AU100" s="5">
        <v>59</v>
      </c>
      <c r="AV100" s="5">
        <v>69</v>
      </c>
      <c r="AW100" s="5">
        <v>54</v>
      </c>
      <c r="AX100" s="5" t="s">
        <v>14</v>
      </c>
      <c r="AY100" s="5">
        <v>55</v>
      </c>
      <c r="AZ100" s="5">
        <v>72</v>
      </c>
      <c r="BA100" s="5">
        <v>57</v>
      </c>
      <c r="BB100" s="5">
        <v>63</v>
      </c>
      <c r="BC100" s="5">
        <v>60</v>
      </c>
      <c r="BD100" s="5">
        <v>58</v>
      </c>
      <c r="BE100" s="5">
        <v>58</v>
      </c>
      <c r="BF100" s="5">
        <v>60</v>
      </c>
      <c r="BG100" s="5">
        <v>59</v>
      </c>
      <c r="BH100" s="5">
        <v>57</v>
      </c>
      <c r="BI100" s="5">
        <v>49</v>
      </c>
      <c r="BJ100" s="5">
        <v>51</v>
      </c>
      <c r="BK100" s="5">
        <v>55</v>
      </c>
      <c r="BL100" s="9">
        <v>50</v>
      </c>
      <c r="BM100" s="9">
        <v>54</v>
      </c>
      <c r="BN100" s="9">
        <v>55</v>
      </c>
    </row>
    <row r="101" spans="1:66" s="9" customFormat="1" x14ac:dyDescent="0.25">
      <c r="A101" s="1" t="s">
        <v>9</v>
      </c>
      <c r="B101" s="5">
        <f t="shared" si="17"/>
        <v>66.107142857142861</v>
      </c>
      <c r="C101" s="5">
        <f t="shared" si="18"/>
        <v>66</v>
      </c>
      <c r="D101" s="4" t="s">
        <v>43</v>
      </c>
      <c r="E101" s="5">
        <v>73</v>
      </c>
      <c r="F101" s="5">
        <v>76</v>
      </c>
      <c r="G101" s="5">
        <v>76</v>
      </c>
      <c r="H101" s="5">
        <v>77</v>
      </c>
      <c r="I101" s="5" t="s">
        <v>14</v>
      </c>
      <c r="J101" s="5">
        <v>52</v>
      </c>
      <c r="K101" s="5">
        <v>68</v>
      </c>
      <c r="L101" s="5">
        <v>75</v>
      </c>
      <c r="M101" s="5">
        <v>72</v>
      </c>
      <c r="N101" s="5">
        <v>71</v>
      </c>
      <c r="O101" s="5">
        <v>70</v>
      </c>
      <c r="P101" s="5">
        <v>63</v>
      </c>
      <c r="Q101" s="5">
        <v>66</v>
      </c>
      <c r="R101" s="5">
        <v>70</v>
      </c>
      <c r="S101" s="5">
        <v>70</v>
      </c>
      <c r="T101" s="5">
        <v>75</v>
      </c>
      <c r="U101" s="5">
        <v>70</v>
      </c>
      <c r="V101" s="5">
        <v>82</v>
      </c>
      <c r="W101" s="5">
        <v>72</v>
      </c>
      <c r="X101" s="5">
        <v>65</v>
      </c>
      <c r="Y101" s="5">
        <v>64</v>
      </c>
      <c r="Z101" s="5">
        <v>65</v>
      </c>
      <c r="AA101" s="5">
        <v>75</v>
      </c>
      <c r="AB101" s="5">
        <v>72</v>
      </c>
      <c r="AC101" s="5">
        <v>68</v>
      </c>
      <c r="AD101" s="5">
        <v>69</v>
      </c>
      <c r="AE101" s="5">
        <v>68</v>
      </c>
      <c r="AF101" s="5">
        <v>67</v>
      </c>
      <c r="AG101" s="5">
        <v>66</v>
      </c>
      <c r="AH101" s="5">
        <v>68</v>
      </c>
      <c r="AI101" s="5">
        <v>70</v>
      </c>
      <c r="AJ101" s="5">
        <v>69</v>
      </c>
      <c r="AK101" s="5">
        <v>70</v>
      </c>
      <c r="AL101" s="5">
        <v>69</v>
      </c>
      <c r="AM101" s="5">
        <v>70</v>
      </c>
      <c r="AN101" s="5" t="s">
        <v>14</v>
      </c>
      <c r="AO101" s="5" t="s">
        <v>14</v>
      </c>
      <c r="AP101" s="5">
        <v>75</v>
      </c>
      <c r="AQ101" s="5" t="s">
        <v>14</v>
      </c>
      <c r="AR101" s="5">
        <v>66</v>
      </c>
      <c r="AS101" s="5">
        <v>78</v>
      </c>
      <c r="AT101" s="5">
        <v>70</v>
      </c>
      <c r="AU101" s="5">
        <v>46</v>
      </c>
      <c r="AV101" s="5">
        <v>70</v>
      </c>
      <c r="AW101" s="5">
        <v>56</v>
      </c>
      <c r="AX101" s="5" t="s">
        <v>14</v>
      </c>
      <c r="AY101" s="5">
        <v>55</v>
      </c>
      <c r="AZ101" s="5">
        <v>77</v>
      </c>
      <c r="BA101" s="5">
        <v>55</v>
      </c>
      <c r="BB101" s="5">
        <v>65</v>
      </c>
      <c r="BC101" s="5">
        <v>60</v>
      </c>
      <c r="BD101" s="5">
        <v>58</v>
      </c>
      <c r="BE101" s="5">
        <v>59</v>
      </c>
      <c r="BF101" s="5">
        <v>60</v>
      </c>
      <c r="BG101" s="5">
        <v>58</v>
      </c>
      <c r="BH101" s="5">
        <v>56</v>
      </c>
      <c r="BI101" s="5">
        <v>51</v>
      </c>
      <c r="BJ101" s="5">
        <v>55</v>
      </c>
      <c r="BK101" s="5">
        <v>55</v>
      </c>
      <c r="BL101" s="9">
        <v>49</v>
      </c>
      <c r="BM101" s="9">
        <v>55</v>
      </c>
      <c r="BN101" s="9">
        <v>54</v>
      </c>
    </row>
    <row r="102" spans="1:66" s="9" customFormat="1" x14ac:dyDescent="0.25">
      <c r="A102" s="1" t="s">
        <v>10</v>
      </c>
      <c r="B102" s="5">
        <f t="shared" si="17"/>
        <v>67.309090909090912</v>
      </c>
      <c r="C102" s="5">
        <f t="shared" si="18"/>
        <v>67.5</v>
      </c>
      <c r="D102" s="4" t="s">
        <v>55</v>
      </c>
      <c r="E102" s="5">
        <v>75</v>
      </c>
      <c r="F102" s="5">
        <v>78</v>
      </c>
      <c r="G102" s="5">
        <v>76</v>
      </c>
      <c r="H102" s="5">
        <v>78</v>
      </c>
      <c r="I102" s="5" t="s">
        <v>14</v>
      </c>
      <c r="J102" s="5">
        <v>53</v>
      </c>
      <c r="K102" s="5">
        <v>70</v>
      </c>
      <c r="L102" s="5">
        <v>76</v>
      </c>
      <c r="M102" s="5">
        <v>74</v>
      </c>
      <c r="N102" s="5">
        <v>74</v>
      </c>
      <c r="O102" s="5">
        <v>71</v>
      </c>
      <c r="P102" s="5">
        <v>64</v>
      </c>
      <c r="Q102" s="5">
        <v>66</v>
      </c>
      <c r="R102" s="5">
        <v>70</v>
      </c>
      <c r="S102" s="5">
        <v>70</v>
      </c>
      <c r="T102" s="5">
        <v>77</v>
      </c>
      <c r="U102" s="5">
        <v>72</v>
      </c>
      <c r="V102" s="5">
        <v>82</v>
      </c>
      <c r="W102" s="5">
        <v>72</v>
      </c>
      <c r="X102" s="5">
        <v>66</v>
      </c>
      <c r="Y102" s="5" t="s">
        <v>14</v>
      </c>
      <c r="Z102" s="5">
        <v>68</v>
      </c>
      <c r="AA102" s="5">
        <v>75</v>
      </c>
      <c r="AB102" s="5">
        <v>72</v>
      </c>
      <c r="AC102" s="5">
        <v>71</v>
      </c>
      <c r="AD102" s="5">
        <v>70</v>
      </c>
      <c r="AE102" s="5">
        <v>69</v>
      </c>
      <c r="AF102" s="5">
        <v>71</v>
      </c>
      <c r="AG102" s="5">
        <v>68</v>
      </c>
      <c r="AH102" s="5">
        <v>69</v>
      </c>
      <c r="AI102" s="5">
        <v>72</v>
      </c>
      <c r="AJ102" s="5">
        <v>69</v>
      </c>
      <c r="AK102" s="5">
        <v>71</v>
      </c>
      <c r="AL102" s="5">
        <v>71</v>
      </c>
      <c r="AM102" s="5">
        <v>71</v>
      </c>
      <c r="AN102" s="5" t="s">
        <v>14</v>
      </c>
      <c r="AO102" s="5" t="s">
        <v>14</v>
      </c>
      <c r="AP102" s="5">
        <v>76</v>
      </c>
      <c r="AQ102" s="5" t="s">
        <v>14</v>
      </c>
      <c r="AR102" s="5">
        <v>78</v>
      </c>
      <c r="AS102" s="5">
        <v>78</v>
      </c>
      <c r="AT102" s="5">
        <v>72</v>
      </c>
      <c r="AU102" s="5">
        <v>51</v>
      </c>
      <c r="AV102" s="5">
        <v>66</v>
      </c>
      <c r="AW102" s="5">
        <v>59</v>
      </c>
      <c r="AX102" s="5" t="s">
        <v>14</v>
      </c>
      <c r="AY102" s="5">
        <v>59</v>
      </c>
      <c r="AZ102" s="5">
        <v>75</v>
      </c>
      <c r="BA102" s="5">
        <v>55</v>
      </c>
      <c r="BB102" s="5">
        <v>66</v>
      </c>
      <c r="BC102" s="5">
        <v>60</v>
      </c>
      <c r="BD102" s="5">
        <v>58</v>
      </c>
      <c r="BE102" s="5">
        <v>58</v>
      </c>
      <c r="BF102" s="5">
        <v>57</v>
      </c>
      <c r="BG102" s="5">
        <v>59</v>
      </c>
      <c r="BH102" s="5">
        <v>58</v>
      </c>
      <c r="BI102" s="5">
        <v>53</v>
      </c>
      <c r="BJ102" s="5">
        <v>55</v>
      </c>
      <c r="BK102" s="5">
        <v>56</v>
      </c>
      <c r="BL102" s="9">
        <v>49</v>
      </c>
      <c r="BM102" s="9">
        <v>53</v>
      </c>
    </row>
    <row r="103" spans="1:66" s="24" customFormat="1" ht="15.75" thickBot="1" x14ac:dyDescent="0.3">
      <c r="A103" s="13" t="s">
        <v>11</v>
      </c>
      <c r="B103" s="19">
        <f t="shared" si="17"/>
        <v>68.527272727272731</v>
      </c>
      <c r="C103" s="19">
        <f t="shared" si="18"/>
        <v>68.692307692307693</v>
      </c>
      <c r="D103" s="16" t="s">
        <v>43</v>
      </c>
      <c r="E103" s="19">
        <v>76</v>
      </c>
      <c r="F103" s="19">
        <v>78</v>
      </c>
      <c r="G103" s="19">
        <v>80</v>
      </c>
      <c r="H103" s="19">
        <v>78</v>
      </c>
      <c r="I103" s="19" t="s">
        <v>14</v>
      </c>
      <c r="J103" s="19">
        <v>70</v>
      </c>
      <c r="K103" s="19">
        <v>71</v>
      </c>
      <c r="L103" s="19">
        <v>77</v>
      </c>
      <c r="M103" s="19">
        <v>75</v>
      </c>
      <c r="N103" s="19">
        <v>73</v>
      </c>
      <c r="O103" s="19">
        <v>70</v>
      </c>
      <c r="P103" s="19">
        <v>66</v>
      </c>
      <c r="Q103" s="19">
        <v>67</v>
      </c>
      <c r="R103" s="19">
        <v>72</v>
      </c>
      <c r="S103" s="19">
        <v>70</v>
      </c>
      <c r="T103" s="19">
        <v>72</v>
      </c>
      <c r="U103" s="19">
        <v>73</v>
      </c>
      <c r="V103" s="19">
        <v>82</v>
      </c>
      <c r="W103" s="19">
        <v>72</v>
      </c>
      <c r="X103" s="19">
        <v>64</v>
      </c>
      <c r="Y103" s="19" t="s">
        <v>14</v>
      </c>
      <c r="Z103" s="19">
        <v>67</v>
      </c>
      <c r="AA103" s="19">
        <v>79</v>
      </c>
      <c r="AB103" s="19">
        <v>75</v>
      </c>
      <c r="AC103" s="19">
        <v>71</v>
      </c>
      <c r="AD103" s="19">
        <v>71</v>
      </c>
      <c r="AE103" s="19">
        <v>71</v>
      </c>
      <c r="AF103" s="19">
        <v>73</v>
      </c>
      <c r="AG103" s="19">
        <v>69</v>
      </c>
      <c r="AH103" s="19">
        <v>72</v>
      </c>
      <c r="AI103" s="19">
        <v>72</v>
      </c>
      <c r="AJ103" s="19">
        <v>66</v>
      </c>
      <c r="AK103" s="19">
        <v>73</v>
      </c>
      <c r="AL103" s="19">
        <v>72</v>
      </c>
      <c r="AM103" s="19">
        <v>72</v>
      </c>
      <c r="AN103" s="19" t="s">
        <v>14</v>
      </c>
      <c r="AO103" s="19" t="s">
        <v>14</v>
      </c>
      <c r="AP103" s="19">
        <v>78</v>
      </c>
      <c r="AQ103" s="19" t="s">
        <v>14</v>
      </c>
      <c r="AR103" s="19">
        <v>76</v>
      </c>
      <c r="AS103" s="19">
        <v>67</v>
      </c>
      <c r="AT103" s="19">
        <v>75</v>
      </c>
      <c r="AU103" s="19">
        <v>62</v>
      </c>
      <c r="AV103" s="19">
        <v>56</v>
      </c>
      <c r="AW103" s="19">
        <v>65</v>
      </c>
      <c r="AX103" s="19" t="s">
        <v>14</v>
      </c>
      <c r="AY103" s="19">
        <v>75</v>
      </c>
      <c r="AZ103" s="19">
        <v>77</v>
      </c>
      <c r="BA103" s="19">
        <v>59</v>
      </c>
      <c r="BB103" s="19">
        <v>65</v>
      </c>
      <c r="BC103" s="19">
        <v>58</v>
      </c>
      <c r="BD103" s="19">
        <v>58</v>
      </c>
      <c r="BE103" s="19">
        <v>58</v>
      </c>
      <c r="BF103" s="19">
        <v>57</v>
      </c>
      <c r="BG103" s="19">
        <v>57</v>
      </c>
      <c r="BH103" s="19">
        <v>55</v>
      </c>
      <c r="BI103" s="19">
        <v>59</v>
      </c>
      <c r="BJ103" s="19">
        <v>57</v>
      </c>
      <c r="BK103" s="19">
        <v>57</v>
      </c>
      <c r="BL103" s="24">
        <v>54</v>
      </c>
      <c r="BM103" s="24">
        <v>55</v>
      </c>
    </row>
    <row r="104" spans="1:66" s="36" customFormat="1" x14ac:dyDescent="0.25">
      <c r="A104" s="5" t="s">
        <v>12</v>
      </c>
      <c r="B104" s="5">
        <f t="shared" si="17"/>
        <v>65.894453463203462</v>
      </c>
      <c r="C104" s="5">
        <f>AVERAGE(AB104:BE104)</f>
        <v>65.880769230769232</v>
      </c>
      <c r="D104" s="5" t="s">
        <v>43</v>
      </c>
      <c r="E104" s="5">
        <f>AVERAGE(E92:E103)</f>
        <v>73.916666666666671</v>
      </c>
      <c r="F104" s="5">
        <f t="shared" ref="F104:BN104" si="19">AVERAGE(F92:F103)</f>
        <v>75.583333333333329</v>
      </c>
      <c r="G104" s="5">
        <f t="shared" si="19"/>
        <v>75.25</v>
      </c>
      <c r="H104" s="5">
        <f t="shared" si="19"/>
        <v>76.5</v>
      </c>
      <c r="I104" s="5" t="s">
        <v>14</v>
      </c>
      <c r="J104" s="5">
        <f t="shared" si="19"/>
        <v>53.272727272727273</v>
      </c>
      <c r="K104" s="5">
        <f t="shared" si="19"/>
        <v>68</v>
      </c>
      <c r="L104" s="5">
        <f t="shared" si="19"/>
        <v>72.75</v>
      </c>
      <c r="M104" s="5">
        <f t="shared" si="19"/>
        <v>71.583333333333329</v>
      </c>
      <c r="N104" s="5">
        <f t="shared" si="19"/>
        <v>68.666666666666671</v>
      </c>
      <c r="O104" s="5">
        <f t="shared" si="19"/>
        <v>67.833333333333329</v>
      </c>
      <c r="P104" s="5">
        <f t="shared" si="19"/>
        <v>62.75</v>
      </c>
      <c r="Q104" s="5">
        <f t="shared" si="19"/>
        <v>62.166666666666664</v>
      </c>
      <c r="R104" s="5">
        <f t="shared" si="19"/>
        <v>68.75</v>
      </c>
      <c r="S104" s="5">
        <f t="shared" si="19"/>
        <v>69.833333333333329</v>
      </c>
      <c r="T104" s="5">
        <f t="shared" si="19"/>
        <v>74.416666666666671</v>
      </c>
      <c r="U104" s="5">
        <f t="shared" si="19"/>
        <v>69.25</v>
      </c>
      <c r="V104" s="5">
        <f t="shared" si="19"/>
        <v>80.083333333333329</v>
      </c>
      <c r="W104" s="5">
        <f t="shared" si="19"/>
        <v>73.916666666666671</v>
      </c>
      <c r="X104" s="5">
        <f t="shared" si="19"/>
        <v>64.833333333333329</v>
      </c>
      <c r="Y104" s="5">
        <f t="shared" si="19"/>
        <v>63.4</v>
      </c>
      <c r="Z104" s="5">
        <f t="shared" si="19"/>
        <v>65.75</v>
      </c>
      <c r="AA104" s="5">
        <f t="shared" si="19"/>
        <v>72.333333333333329</v>
      </c>
      <c r="AB104" s="5">
        <f t="shared" si="19"/>
        <v>71.083333333333329</v>
      </c>
      <c r="AC104" s="5">
        <f t="shared" si="19"/>
        <v>67.083333333333329</v>
      </c>
      <c r="AD104" s="5">
        <f t="shared" si="19"/>
        <v>69.083333333333329</v>
      </c>
      <c r="AE104" s="5">
        <f t="shared" si="19"/>
        <v>68.75</v>
      </c>
      <c r="AF104" s="5">
        <f t="shared" si="19"/>
        <v>67.416666666666671</v>
      </c>
      <c r="AG104" s="5">
        <f t="shared" si="19"/>
        <v>67.75</v>
      </c>
      <c r="AH104" s="5">
        <f t="shared" si="19"/>
        <v>68.916666666666671</v>
      </c>
      <c r="AI104" s="5">
        <f t="shared" si="19"/>
        <v>69.833333333333329</v>
      </c>
      <c r="AJ104" s="5">
        <f t="shared" si="19"/>
        <v>68</v>
      </c>
      <c r="AK104" s="5">
        <f t="shared" si="19"/>
        <v>67.416666666666671</v>
      </c>
      <c r="AL104" s="5">
        <f t="shared" si="19"/>
        <v>69.416666666666671</v>
      </c>
      <c r="AM104" s="5">
        <f t="shared" si="19"/>
        <v>69.666666666666671</v>
      </c>
      <c r="AN104" s="5" t="s">
        <v>14</v>
      </c>
      <c r="AO104" s="5" t="s">
        <v>14</v>
      </c>
      <c r="AP104" s="5">
        <f t="shared" si="19"/>
        <v>74.416666666666671</v>
      </c>
      <c r="AQ104" s="5" t="s">
        <v>14</v>
      </c>
      <c r="AR104" s="5">
        <f t="shared" si="19"/>
        <v>69.083333333333329</v>
      </c>
      <c r="AS104" s="5">
        <f t="shared" si="19"/>
        <v>72.75</v>
      </c>
      <c r="AT104" s="5">
        <f t="shared" si="19"/>
        <v>70.166666666666671</v>
      </c>
      <c r="AU104" s="5">
        <f t="shared" si="19"/>
        <v>58.666666666666664</v>
      </c>
      <c r="AV104" s="5">
        <f t="shared" si="19"/>
        <v>60</v>
      </c>
      <c r="AW104" s="5">
        <f t="shared" si="19"/>
        <v>55.583333333333336</v>
      </c>
      <c r="AX104" s="5" t="s">
        <v>14</v>
      </c>
      <c r="AY104" s="5">
        <f t="shared" si="19"/>
        <v>58.9</v>
      </c>
      <c r="AZ104" s="5">
        <f t="shared" si="19"/>
        <v>69.333333333333329</v>
      </c>
      <c r="BA104" s="5">
        <f t="shared" si="19"/>
        <v>61</v>
      </c>
      <c r="BB104" s="5">
        <f t="shared" si="19"/>
        <v>62.833333333333336</v>
      </c>
      <c r="BC104" s="5">
        <f t="shared" si="19"/>
        <v>60</v>
      </c>
      <c r="BD104" s="5">
        <f t="shared" si="19"/>
        <v>57.833333333333336</v>
      </c>
      <c r="BE104" s="5">
        <f t="shared" si="19"/>
        <v>57.916666666666664</v>
      </c>
      <c r="BF104" s="5">
        <f t="shared" si="19"/>
        <v>58.75</v>
      </c>
      <c r="BG104" s="5">
        <f t="shared" si="19"/>
        <v>58.1</v>
      </c>
      <c r="BH104" s="5">
        <f t="shared" si="19"/>
        <v>55.916666666666664</v>
      </c>
      <c r="BI104" s="5">
        <f t="shared" si="19"/>
        <v>53.75</v>
      </c>
      <c r="BJ104" s="5">
        <f t="shared" si="19"/>
        <v>54.583333333333336</v>
      </c>
      <c r="BK104" s="5">
        <f t="shared" si="19"/>
        <v>55.666666666666664</v>
      </c>
      <c r="BL104" s="36">
        <f t="shared" si="19"/>
        <v>53.75</v>
      </c>
      <c r="BM104" s="36">
        <f t="shared" si="19"/>
        <v>55.833333333333336</v>
      </c>
      <c r="BN104" s="36">
        <f t="shared" si="19"/>
        <v>54.9</v>
      </c>
    </row>
    <row r="105" spans="1:66" s="9" customFormat="1" x14ac:dyDescent="0.25">
      <c r="A105" s="1"/>
      <c r="B105" s="2"/>
      <c r="C105" s="2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 spans="1:66" ht="30" customHeight="1" x14ac:dyDescent="0.25">
      <c r="A106" s="1" t="s">
        <v>49</v>
      </c>
      <c r="B106" s="8" t="s">
        <v>50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6" ht="30" customHeight="1" x14ac:dyDescent="0.25">
      <c r="A107" s="1"/>
      <c r="B107" s="2" t="s">
        <v>51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6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6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6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6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6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spans="1:60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1:60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1:60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0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0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0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0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1:60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1:60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1:60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1:60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1:60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1:60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1:60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1:60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1:60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1:60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1:60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1:60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spans="1:60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1:60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1:60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1:60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1:60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1:60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1:60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spans="1:60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1:60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1:60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1:60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1:60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1:60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1:60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1:60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1:60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1:60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1:60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1:60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1:60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1:60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spans="1:60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1:60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1:60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1:60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1:60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1:60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1:60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1:60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1:60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1:60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spans="1:60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spans="1:60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1:60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1:60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spans="1:60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1:60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1:60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1:60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1:60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1:60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1:60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1:60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spans="1:60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1:60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1:60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1:60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1:60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1:60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1:60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1:60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1:60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1:60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spans="1:60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spans="1:60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1:60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spans="1:60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1:60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spans="1:60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1:60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1:60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1:60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spans="1:60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spans="1:60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1:60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1:60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1:60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1:60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1:60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spans="1:60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1:60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1:60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1:60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</row>
    <row r="246" spans="1:60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spans="1:60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spans="1:60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spans="1:60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spans="1:60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spans="1:60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</row>
    <row r="252" spans="1:60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spans="1:60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</row>
    <row r="254" spans="1:60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spans="1:60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</row>
    <row r="256" spans="1:60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spans="1:60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spans="1:60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spans="1:60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spans="1:60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spans="1:60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spans="1:60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spans="1:60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spans="1:60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spans="1:60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spans="1:60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spans="1:60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</row>
    <row r="268" spans="1:60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spans="1:60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</row>
    <row r="270" spans="1:60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spans="1:60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spans="1:60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spans="1:60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spans="1:60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spans="1:60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</row>
    <row r="276" spans="1:60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spans="1:60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</row>
    <row r="278" spans="1:60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</row>
    <row r="279" spans="1:60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</row>
    <row r="280" spans="1:60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</row>
    <row r="281" spans="1:60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</row>
    <row r="282" spans="1:60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</row>
    <row r="283" spans="1:60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</row>
    <row r="284" spans="1:60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</row>
    <row r="285" spans="1:60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</row>
    <row r="286" spans="1:60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</row>
    <row r="287" spans="1:60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</row>
    <row r="288" spans="1:60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</row>
    <row r="289" spans="1:60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</row>
    <row r="290" spans="1:60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</row>
    <row r="291" spans="1:60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</row>
    <row r="292" spans="1:60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</row>
    <row r="293" spans="1:60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</row>
    <row r="294" spans="1:60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</row>
    <row r="295" spans="1:60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</row>
    <row r="296" spans="1:60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</row>
    <row r="297" spans="1:60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</row>
    <row r="298" spans="1:60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</row>
    <row r="299" spans="1:60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</row>
    <row r="300" spans="1:60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</row>
    <row r="301" spans="1:60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</row>
    <row r="302" spans="1:60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</row>
    <row r="303" spans="1:60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</row>
    <row r="304" spans="1:60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</row>
    <row r="305" spans="1:60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</row>
    <row r="306" spans="1:60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</row>
    <row r="307" spans="1:60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</row>
    <row r="308" spans="1:60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</row>
    <row r="309" spans="1:60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</row>
    <row r="310" spans="1:60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</row>
    <row r="311" spans="1:60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</row>
    <row r="312" spans="1:60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</row>
    <row r="313" spans="1:60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</row>
    <row r="314" spans="1:60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</row>
    <row r="315" spans="1:60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</row>
    <row r="316" spans="1:60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</row>
    <row r="317" spans="1:60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</row>
    <row r="318" spans="1:60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</row>
    <row r="319" spans="1:60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</row>
    <row r="320" spans="1:60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</row>
    <row r="321" spans="1:60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</row>
    <row r="322" spans="1:60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</row>
    <row r="323" spans="1:60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</row>
    <row r="324" spans="1:60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</row>
    <row r="325" spans="1:60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</row>
    <row r="326" spans="1:60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</row>
    <row r="327" spans="1:60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</row>
    <row r="328" spans="1:60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</row>
    <row r="329" spans="1:60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</row>
    <row r="330" spans="1:60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</row>
    <row r="331" spans="1:60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</row>
    <row r="332" spans="1:60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</row>
    <row r="333" spans="1:60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</row>
    <row r="334" spans="1:60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</row>
    <row r="335" spans="1:60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</row>
    <row r="336" spans="1:60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</row>
    <row r="337" spans="1:60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</row>
    <row r="338" spans="1:60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</row>
    <row r="339" spans="1:60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</row>
    <row r="340" spans="1:60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</row>
    <row r="341" spans="1:60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</row>
    <row r="342" spans="1:60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</row>
    <row r="343" spans="1:60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</row>
    <row r="344" spans="1:60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</row>
    <row r="345" spans="1:60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</row>
    <row r="346" spans="1:60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</row>
    <row r="347" spans="1:60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</row>
    <row r="348" spans="1:60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</row>
    <row r="349" spans="1:60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</row>
    <row r="350" spans="1:60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</row>
    <row r="351" spans="1:60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</row>
    <row r="352" spans="1:60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</row>
    <row r="353" spans="1:60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</row>
    <row r="354" spans="1:60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</row>
    <row r="355" spans="1:60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</row>
    <row r="356" spans="1:60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</row>
    <row r="357" spans="1:60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</row>
    <row r="358" spans="1:60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</row>
    <row r="359" spans="1:60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</row>
    <row r="360" spans="1:60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</row>
    <row r="361" spans="1:60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</row>
    <row r="362" spans="1:60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</row>
    <row r="363" spans="1:60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</row>
    <row r="364" spans="1:60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</row>
    <row r="365" spans="1:60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</row>
    <row r="366" spans="1:60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</row>
    <row r="367" spans="1:60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</row>
    <row r="368" spans="1:60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</row>
    <row r="369" spans="1:60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</row>
    <row r="370" spans="1:60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</row>
    <row r="371" spans="1:60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</row>
    <row r="372" spans="1:60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</row>
    <row r="373" spans="1:60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</row>
    <row r="374" spans="1:60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</row>
    <row r="375" spans="1:60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</row>
    <row r="376" spans="1:60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</row>
    <row r="377" spans="1:60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</row>
    <row r="378" spans="1:60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</row>
    <row r="379" spans="1:60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</row>
    <row r="380" spans="1:60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</row>
    <row r="381" spans="1:60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</row>
    <row r="382" spans="1:60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</row>
    <row r="383" spans="1:60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</row>
    <row r="384" spans="1:60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</row>
    <row r="385" spans="1:60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</row>
    <row r="386" spans="1:60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</row>
    <row r="387" spans="1:60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</row>
    <row r="388" spans="1:60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</row>
    <row r="389" spans="1:60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</row>
    <row r="390" spans="1:60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</row>
    <row r="391" spans="1:60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</row>
    <row r="392" spans="1:60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</row>
    <row r="393" spans="1:60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</row>
    <row r="394" spans="1:60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</row>
    <row r="395" spans="1:60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</row>
    <row r="396" spans="1:60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</row>
    <row r="397" spans="1:60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</row>
    <row r="398" spans="1:60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</row>
    <row r="399" spans="1:60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</row>
    <row r="400" spans="1:60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</row>
    <row r="401" spans="1:60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</row>
    <row r="402" spans="1:60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</row>
    <row r="403" spans="1:60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</row>
    <row r="404" spans="1:60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</row>
    <row r="405" spans="1:60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</row>
    <row r="406" spans="1:60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</row>
    <row r="407" spans="1:60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</row>
    <row r="408" spans="1:60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</row>
    <row r="409" spans="1:60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</row>
    <row r="410" spans="1:60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</row>
    <row r="411" spans="1:60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</row>
    <row r="412" spans="1:60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</row>
    <row r="413" spans="1:60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</row>
    <row r="414" spans="1:60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</row>
    <row r="415" spans="1:60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</row>
    <row r="416" spans="1:60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</row>
    <row r="417" spans="1:60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</row>
    <row r="418" spans="1:60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</row>
    <row r="419" spans="1:60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</row>
    <row r="420" spans="1:60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</row>
    <row r="421" spans="1:60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</row>
    <row r="422" spans="1:60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</row>
    <row r="423" spans="1:60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</row>
    <row r="424" spans="1:60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</row>
    <row r="425" spans="1:60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</row>
    <row r="426" spans="1:60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</row>
    <row r="427" spans="1:60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</row>
    <row r="428" spans="1:60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</row>
    <row r="429" spans="1:60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</row>
    <row r="430" spans="1:60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</row>
    <row r="431" spans="1:60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</row>
    <row r="432" spans="1:60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</row>
    <row r="433" spans="1:60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</row>
    <row r="434" spans="1:60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</row>
    <row r="435" spans="1:60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</row>
    <row r="436" spans="1:60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</row>
    <row r="437" spans="1:60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</row>
    <row r="438" spans="1:60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</row>
    <row r="439" spans="1:60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</row>
    <row r="440" spans="1:60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</row>
    <row r="441" spans="1:60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</row>
    <row r="442" spans="1:60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</row>
    <row r="443" spans="1:60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</row>
    <row r="444" spans="1:60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</row>
    <row r="445" spans="1:60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</row>
    <row r="446" spans="1:60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</row>
    <row r="447" spans="1:60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</row>
    <row r="448" spans="1:60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</row>
    <row r="449" spans="1:60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</row>
    <row r="450" spans="1:60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</row>
    <row r="451" spans="1:60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</row>
    <row r="452" spans="1:60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</row>
    <row r="453" spans="1:60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</row>
    <row r="454" spans="1:60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</row>
    <row r="455" spans="1:60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</row>
    <row r="456" spans="1:60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</row>
    <row r="457" spans="1:60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</row>
    <row r="458" spans="1:60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</row>
    <row r="459" spans="1:60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</row>
    <row r="460" spans="1:60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</row>
    <row r="461" spans="1:60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</row>
    <row r="462" spans="1:60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</row>
    <row r="463" spans="1:60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</row>
    <row r="464" spans="1:60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</row>
    <row r="465" spans="1:60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</row>
    <row r="466" spans="1:60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</row>
    <row r="467" spans="1:60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</row>
    <row r="468" spans="1:60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</row>
    <row r="469" spans="1:60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</row>
    <row r="470" spans="1:60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</row>
    <row r="471" spans="1:60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</row>
    <row r="472" spans="1:60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</row>
    <row r="473" spans="1:60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</row>
    <row r="474" spans="1:60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</row>
    <row r="475" spans="1:60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</row>
    <row r="476" spans="1:60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</row>
    <row r="477" spans="1:60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</row>
    <row r="478" spans="1:60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</row>
    <row r="479" spans="1:60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</row>
    <row r="480" spans="1:60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</row>
    <row r="481" spans="1:60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</row>
    <row r="482" spans="1:60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</row>
    <row r="483" spans="1:60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</row>
    <row r="484" spans="1:60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</row>
    <row r="485" spans="1:60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</row>
    <row r="486" spans="1:60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</row>
    <row r="487" spans="1:60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</row>
    <row r="488" spans="1:60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</row>
    <row r="489" spans="1:60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</row>
    <row r="490" spans="1:60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</row>
    <row r="491" spans="1:60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</row>
    <row r="492" spans="1:60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</row>
    <row r="493" spans="1:60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</row>
    <row r="494" spans="1:60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</row>
    <row r="495" spans="1:60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</row>
    <row r="496" spans="1:60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</row>
    <row r="497" spans="1:60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</row>
    <row r="498" spans="1:60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</row>
    <row r="499" spans="1:60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</row>
    <row r="500" spans="1:60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</row>
    <row r="501" spans="1:60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</row>
    <row r="502" spans="1:60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</row>
    <row r="503" spans="1:60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</row>
    <row r="504" spans="1:60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</row>
    <row r="505" spans="1:60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</row>
    <row r="506" spans="1:60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</row>
    <row r="507" spans="1:60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</row>
    <row r="508" spans="1:60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</row>
    <row r="509" spans="1:60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</row>
    <row r="510" spans="1:60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</row>
    <row r="511" spans="1:60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</row>
    <row r="512" spans="1:60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</row>
    <row r="513" spans="1:60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</row>
    <row r="514" spans="1:60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</row>
    <row r="515" spans="1:60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</row>
    <row r="516" spans="1:60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</row>
    <row r="517" spans="1:60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</row>
    <row r="518" spans="1:60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</row>
    <row r="519" spans="1:60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</row>
    <row r="520" spans="1:60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</row>
    <row r="521" spans="1:60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</row>
    <row r="522" spans="1:60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</row>
    <row r="523" spans="1:60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</row>
    <row r="524" spans="1:60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</row>
    <row r="525" spans="1:60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</row>
    <row r="526" spans="1:60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</row>
    <row r="527" spans="1:60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</row>
    <row r="528" spans="1:60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</row>
    <row r="529" spans="1:60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</row>
    <row r="530" spans="1:60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</row>
    <row r="531" spans="1:60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</row>
    <row r="532" spans="1:60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</row>
    <row r="533" spans="1:60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</row>
    <row r="534" spans="1:60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</row>
    <row r="535" spans="1:60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</row>
    <row r="536" spans="1:60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</row>
    <row r="537" spans="1:60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</row>
    <row r="538" spans="1:60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</row>
    <row r="539" spans="1:60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</row>
    <row r="540" spans="1:60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</row>
    <row r="541" spans="1:60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</row>
    <row r="542" spans="1:60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</row>
    <row r="543" spans="1:60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</row>
    <row r="544" spans="1:60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</row>
    <row r="545" spans="1:6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</row>
    <row r="546" spans="1:6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</row>
    <row r="547" spans="1:6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</row>
    <row r="548" spans="1:6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</row>
    <row r="549" spans="1:6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</row>
    <row r="550" spans="1:6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</row>
    <row r="551" spans="1:6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</row>
    <row r="552" spans="1:6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</row>
    <row r="553" spans="1:6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</row>
    <row r="554" spans="1:6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</row>
    <row r="555" spans="1:6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</row>
    <row r="556" spans="1:6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</row>
    <row r="557" spans="1:6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</row>
    <row r="558" spans="1:6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</row>
    <row r="559" spans="1:6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</row>
    <row r="560" spans="1:6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</row>
    <row r="561" spans="1:6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</row>
    <row r="562" spans="1:6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</row>
    <row r="563" spans="1:6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</row>
    <row r="564" spans="1:6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</row>
    <row r="565" spans="1:6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</row>
    <row r="566" spans="1:6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</row>
    <row r="567" spans="1:6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</row>
    <row r="568" spans="1:6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</row>
    <row r="569" spans="1:6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</row>
    <row r="570" spans="1:6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</row>
    <row r="571" spans="1:6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</row>
    <row r="572" spans="1:6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</row>
    <row r="573" spans="1:6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</row>
    <row r="574" spans="1:6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</row>
    <row r="575" spans="1:6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</row>
    <row r="576" spans="1:6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</row>
    <row r="577" spans="1:6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</row>
    <row r="578" spans="1:6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</row>
    <row r="579" spans="1:6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</row>
    <row r="580" spans="1:6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</row>
    <row r="581" spans="1:6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</row>
    <row r="582" spans="1:6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</row>
    <row r="583" spans="1:6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</row>
    <row r="584" spans="1:6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</row>
    <row r="585" spans="1:6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</row>
    <row r="586" spans="1:6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</row>
    <row r="587" spans="1:6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</row>
    <row r="588" spans="1:6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</row>
    <row r="589" spans="1:6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</row>
    <row r="590" spans="1:6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</row>
    <row r="591" spans="1:6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</row>
    <row r="592" spans="1:6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</row>
    <row r="593" spans="1:6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</row>
    <row r="594" spans="1:6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</row>
    <row r="595" spans="1:6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</row>
    <row r="596" spans="1:6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</row>
    <row r="597" spans="1:6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</row>
    <row r="598" spans="1:6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</row>
    <row r="599" spans="1:6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</row>
    <row r="600" spans="1:6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</row>
    <row r="601" spans="1:6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</row>
    <row r="602" spans="1:6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</row>
    <row r="603" spans="1:6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</row>
    <row r="604" spans="1:6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</row>
    <row r="605" spans="1:6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</row>
    <row r="606" spans="1:6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</row>
    <row r="607" spans="1:6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</row>
    <row r="608" spans="1:6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</row>
    <row r="609" spans="1:6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</row>
    <row r="610" spans="1:6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</row>
    <row r="611" spans="1:6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</row>
    <row r="612" spans="1:6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</row>
    <row r="613" spans="1:6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</row>
    <row r="614" spans="1:6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</row>
    <row r="615" spans="1:6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</row>
    <row r="616" spans="1:6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</row>
    <row r="617" spans="1:6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</row>
    <row r="618" spans="1:6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</row>
    <row r="619" spans="1:6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</row>
    <row r="620" spans="1:6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</row>
    <row r="621" spans="1:6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</row>
    <row r="622" spans="1:6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</row>
    <row r="623" spans="1:6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</row>
    <row r="624" spans="1:6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</row>
    <row r="625" spans="1:6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</row>
    <row r="626" spans="1:6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</row>
    <row r="627" spans="1:6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</row>
    <row r="628" spans="1:6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</row>
    <row r="629" spans="1:6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</row>
    <row r="630" spans="1:6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</row>
    <row r="631" spans="1:6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</row>
    <row r="632" spans="1:6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</row>
    <row r="633" spans="1:6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</row>
    <row r="634" spans="1:6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</row>
    <row r="635" spans="1:6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</row>
    <row r="636" spans="1:6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</row>
    <row r="637" spans="1:6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</row>
    <row r="638" spans="1:6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</row>
    <row r="639" spans="1:6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</row>
    <row r="640" spans="1:6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</row>
    <row r="641" spans="1:6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</row>
    <row r="642" spans="1:6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</row>
    <row r="643" spans="1:6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</row>
    <row r="644" spans="1:6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</row>
    <row r="645" spans="1:6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</row>
    <row r="646" spans="1:6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</row>
    <row r="647" spans="1:6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</row>
    <row r="648" spans="1:6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</row>
    <row r="649" spans="1:6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</row>
    <row r="650" spans="1:6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</row>
    <row r="651" spans="1:6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</row>
    <row r="652" spans="1:6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</row>
    <row r="653" spans="1:6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</row>
    <row r="654" spans="1:6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</row>
    <row r="655" spans="1:6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</row>
    <row r="656" spans="1:6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</row>
    <row r="657" spans="1:6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</row>
    <row r="658" spans="1:6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</row>
    <row r="659" spans="1:6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</row>
    <row r="660" spans="1:6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</row>
    <row r="661" spans="1:6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</row>
    <row r="662" spans="1:6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</row>
    <row r="663" spans="1:6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</row>
    <row r="664" spans="1:6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</row>
    <row r="665" spans="1:6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</row>
    <row r="666" spans="1:6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</row>
    <row r="667" spans="1:6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</row>
    <row r="668" spans="1:6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</row>
    <row r="669" spans="1:6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</row>
    <row r="670" spans="1:6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</row>
    <row r="671" spans="1:6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</row>
    <row r="672" spans="1:6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</row>
    <row r="673" spans="1:6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</row>
    <row r="674" spans="1:6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</row>
    <row r="675" spans="1:6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</row>
    <row r="676" spans="1:6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</row>
    <row r="677" spans="1:6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</row>
    <row r="678" spans="1:6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</row>
    <row r="679" spans="1:6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</row>
    <row r="680" spans="1:6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</row>
    <row r="681" spans="1:6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</row>
    <row r="682" spans="1:6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</row>
    <row r="683" spans="1:6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</row>
    <row r="684" spans="1:6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</row>
    <row r="685" spans="1:6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</row>
    <row r="686" spans="1:6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</row>
    <row r="687" spans="1:6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</row>
    <row r="688" spans="1:6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</row>
    <row r="689" spans="1:6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</row>
    <row r="690" spans="1:6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</row>
    <row r="691" spans="1:6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</row>
    <row r="692" spans="1:6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</row>
    <row r="693" spans="1:6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</row>
    <row r="694" spans="1:6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</row>
    <row r="695" spans="1:6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</row>
    <row r="696" spans="1:6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</row>
    <row r="697" spans="1:6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</row>
    <row r="698" spans="1:6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</row>
    <row r="699" spans="1:6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</row>
    <row r="700" spans="1:6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</row>
    <row r="701" spans="1:6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</row>
    <row r="702" spans="1:6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</row>
    <row r="703" spans="1:6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</row>
    <row r="704" spans="1:6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</row>
    <row r="705" spans="1:6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</row>
    <row r="706" spans="1:6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</row>
    <row r="707" spans="1:6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</row>
    <row r="708" spans="1:6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</row>
    <row r="709" spans="1:6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</row>
    <row r="710" spans="1:6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</row>
    <row r="711" spans="1:6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</row>
    <row r="712" spans="1:6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</row>
    <row r="713" spans="1:6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</row>
    <row r="714" spans="1:6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</row>
    <row r="715" spans="1:6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</row>
    <row r="716" spans="1:6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</row>
    <row r="717" spans="1:6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</row>
    <row r="718" spans="1:6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</row>
    <row r="719" spans="1:6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</row>
    <row r="720" spans="1:6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</row>
    <row r="721" spans="1:6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</row>
    <row r="722" spans="1:6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</row>
    <row r="723" spans="1:6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</row>
    <row r="724" spans="1:6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</row>
    <row r="725" spans="1:6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</row>
    <row r="726" spans="1:6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</row>
    <row r="727" spans="1:6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</row>
    <row r="728" spans="1:6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</row>
    <row r="729" spans="1:6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</row>
    <row r="730" spans="1:6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</row>
    <row r="731" spans="1:6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</row>
    <row r="732" spans="1:6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</row>
    <row r="733" spans="1:6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</row>
    <row r="734" spans="1:6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</row>
    <row r="735" spans="1:6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</row>
    <row r="736" spans="1:6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</row>
    <row r="737" spans="1:6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</row>
    <row r="738" spans="1:6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</row>
    <row r="739" spans="1:6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</row>
    <row r="740" spans="1:6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</row>
    <row r="741" spans="1:6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</row>
    <row r="742" spans="1:6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</row>
    <row r="743" spans="1:6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</row>
    <row r="744" spans="1:6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</row>
    <row r="745" spans="1:6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</row>
    <row r="746" spans="1:6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</row>
    <row r="747" spans="1:6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</row>
    <row r="748" spans="1:6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</row>
    <row r="749" spans="1:6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</row>
    <row r="750" spans="1:6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</row>
    <row r="751" spans="1:6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</row>
    <row r="752" spans="1:6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</row>
    <row r="753" spans="1:6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</row>
    <row r="754" spans="1:6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</row>
    <row r="755" spans="1:6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</row>
    <row r="756" spans="1:6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</row>
    <row r="757" spans="1:6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</row>
    <row r="758" spans="1:6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</row>
    <row r="759" spans="1:6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</row>
    <row r="760" spans="1:6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</row>
    <row r="761" spans="1:6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</row>
    <row r="762" spans="1:6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</row>
    <row r="763" spans="1:6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</row>
    <row r="764" spans="1:6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</row>
    <row r="765" spans="1:6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</row>
    <row r="766" spans="1:6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</row>
  </sheetData>
  <conditionalFormatting sqref="E2:CZ2">
    <cfRule type="colorScale" priority="92">
      <colorScale>
        <cfvo type="min"/>
        <cfvo type="num" val="-32"/>
        <cfvo type="max"/>
        <color theme="3" tint="-0.249977111117893"/>
        <color theme="0"/>
        <color rgb="FFFF0000"/>
      </colorScale>
    </cfRule>
  </conditionalFormatting>
  <conditionalFormatting sqref="E3:CZ3">
    <cfRule type="colorScale" priority="91">
      <colorScale>
        <cfvo type="min"/>
        <cfvo type="num" val="-44.3"/>
        <cfvo type="max"/>
        <color theme="3" tint="-0.249977111117893"/>
        <color theme="0"/>
        <color rgb="FFFF0000"/>
      </colorScale>
    </cfRule>
  </conditionalFormatting>
  <conditionalFormatting sqref="E4:CZ4">
    <cfRule type="colorScale" priority="90">
      <colorScale>
        <cfvo type="min"/>
        <cfvo type="num" val="-57.8"/>
        <cfvo type="max"/>
        <color theme="3" tint="-0.249977111117893"/>
        <color theme="0"/>
        <color rgb="FFFF0000"/>
      </colorScale>
    </cfRule>
  </conditionalFormatting>
  <conditionalFormatting sqref="E5:CZ5">
    <cfRule type="colorScale" priority="89">
      <colorScale>
        <cfvo type="min"/>
        <cfvo type="num" val="-64.8"/>
        <cfvo type="max"/>
        <color theme="3" tint="-0.249977111117893"/>
        <color theme="0"/>
        <color rgb="FFFF0000"/>
      </colorScale>
    </cfRule>
  </conditionalFormatting>
  <conditionalFormatting sqref="E6:CZ6">
    <cfRule type="colorScale" priority="88">
      <colorScale>
        <cfvo type="min"/>
        <cfvo type="num" val="-65.7"/>
        <cfvo type="max"/>
        <color theme="3" tint="-0.249977111117893"/>
        <color theme="0"/>
        <color rgb="FFFF0000"/>
      </colorScale>
    </cfRule>
  </conditionalFormatting>
  <conditionalFormatting sqref="E7:CZ7">
    <cfRule type="colorScale" priority="87">
      <colorScale>
        <cfvo type="min"/>
        <cfvo type="num" val="-65.400000000000006"/>
        <cfvo type="max"/>
        <color theme="3" tint="-0.249977111117893"/>
        <color theme="0"/>
        <color rgb="FFFF0000"/>
      </colorScale>
    </cfRule>
  </conditionalFormatting>
  <conditionalFormatting sqref="E8:CZ8">
    <cfRule type="colorScale" priority="86">
      <colorScale>
        <cfvo type="min"/>
        <cfvo type="num" val="-66.5"/>
        <cfvo type="max"/>
        <color theme="3" tint="-0.249977111117893"/>
        <color theme="0"/>
        <color rgb="FFFF0000"/>
      </colorScale>
    </cfRule>
  </conditionalFormatting>
  <conditionalFormatting sqref="E9:CZ9">
    <cfRule type="colorScale" priority="85">
      <colorScale>
        <cfvo type="min"/>
        <cfvo type="num" val="-67.8"/>
        <cfvo type="max"/>
        <color theme="3" tint="-0.249977111117893"/>
        <color theme="0"/>
        <color rgb="FFFF0000"/>
      </colorScale>
    </cfRule>
  </conditionalFormatting>
  <conditionalFormatting sqref="E10:CZ10">
    <cfRule type="colorScale" priority="84">
      <colorScale>
        <cfvo type="min"/>
        <cfvo type="num" val="-66"/>
        <cfvo type="max"/>
        <color theme="3" tint="-0.249977111117893"/>
        <color theme="0"/>
        <color rgb="FFFF0000"/>
      </colorScale>
    </cfRule>
  </conditionalFormatting>
  <conditionalFormatting sqref="E11:CZ11">
    <cfRule type="colorScale" priority="83">
      <colorScale>
        <cfvo type="min"/>
        <cfvo type="num" val="-57.3"/>
        <cfvo type="max"/>
        <color theme="3" tint="-0.249977111117893"/>
        <color theme="0"/>
        <color rgb="FFFF0000"/>
      </colorScale>
    </cfRule>
  </conditionalFormatting>
  <conditionalFormatting sqref="E12:CZ12">
    <cfRule type="colorScale" priority="82">
      <colorScale>
        <cfvo type="min"/>
        <cfvo type="num" val="-42.4"/>
        <cfvo type="max"/>
        <color theme="3" tint="-0.249977111117893"/>
        <color theme="0"/>
        <color rgb="FFFF0000"/>
      </colorScale>
    </cfRule>
  </conditionalFormatting>
  <conditionalFormatting sqref="E13:CZ13">
    <cfRule type="colorScale" priority="81">
      <colorScale>
        <cfvo type="min"/>
        <cfvo type="num" val="-31.5"/>
        <cfvo type="max"/>
        <color theme="3" tint="-0.249977111117893"/>
        <color theme="0"/>
        <color rgb="FFFF0000"/>
      </colorScale>
    </cfRule>
  </conditionalFormatting>
  <conditionalFormatting sqref="E14:CZ14">
    <cfRule type="colorScale" priority="80">
      <colorScale>
        <cfvo type="min"/>
        <cfvo type="num" val="-55.3"/>
        <cfvo type="max"/>
        <color theme="3" tint="-0.249977111117893"/>
        <color theme="0"/>
        <color rgb="FFFF0000"/>
      </colorScale>
    </cfRule>
  </conditionalFormatting>
  <conditionalFormatting sqref="E17:CZ17">
    <cfRule type="colorScale" priority="79">
      <colorScale>
        <cfvo type="min"/>
        <cfvo type="num" val="-37.5"/>
        <cfvo type="max"/>
        <color theme="3" tint="-0.249977111117893"/>
        <color theme="0"/>
        <color rgb="FFFF0000"/>
      </colorScale>
    </cfRule>
  </conditionalFormatting>
  <conditionalFormatting sqref="E18:CZ18">
    <cfRule type="colorScale" priority="78">
      <colorScale>
        <cfvo type="min"/>
        <cfvo type="num" val="-50"/>
        <cfvo type="max"/>
        <color theme="3" tint="-0.249977111117893"/>
        <color theme="0"/>
        <color rgb="FFFF0000"/>
      </colorScale>
    </cfRule>
  </conditionalFormatting>
  <conditionalFormatting sqref="E19:CZ19">
    <cfRule type="colorScale" priority="77">
      <colorScale>
        <cfvo type="min"/>
        <cfvo type="num" val="-61.7"/>
        <cfvo type="max"/>
        <color theme="3" tint="-0.249977111117893"/>
        <color theme="0"/>
        <color rgb="FFFF0000"/>
      </colorScale>
    </cfRule>
  </conditionalFormatting>
  <conditionalFormatting sqref="E20:CZ20">
    <cfRule type="colorScale" priority="76">
      <colorScale>
        <cfvo type="min"/>
        <cfvo type="num" val="-67.900000000000006"/>
        <cfvo type="max"/>
        <color theme="3" tint="-0.249977111117893"/>
        <color theme="0"/>
        <color rgb="FFFF0000"/>
      </colorScale>
    </cfRule>
  </conditionalFormatting>
  <conditionalFormatting sqref="E21:CZ21">
    <cfRule type="colorScale" priority="75">
      <colorScale>
        <cfvo type="min"/>
        <cfvo type="num" val="-68.900000000000006"/>
        <cfvo type="max"/>
        <color theme="3" tint="-0.249977111117893"/>
        <color theme="0"/>
        <color rgb="FFFF0000"/>
      </colorScale>
    </cfRule>
  </conditionalFormatting>
  <conditionalFormatting sqref="E22:CZ22">
    <cfRule type="colorScale" priority="74">
      <colorScale>
        <cfvo type="min"/>
        <cfvo type="num" val="-69.099999999999994"/>
        <cfvo type="max"/>
        <color theme="3" tint="-0.249977111117893"/>
        <color theme="0"/>
        <color rgb="FFFF0000"/>
      </colorScale>
    </cfRule>
  </conditionalFormatting>
  <conditionalFormatting sqref="E23:CZ23">
    <cfRule type="colorScale" priority="73">
      <colorScale>
        <cfvo type="min"/>
        <cfvo type="num" val="-70.2"/>
        <cfvo type="max"/>
        <color theme="3" tint="-0.249977111117893"/>
        <color theme="0"/>
        <color rgb="FFFF0000"/>
      </colorScale>
    </cfRule>
  </conditionalFormatting>
  <conditionalFormatting sqref="E24:CZ24">
    <cfRule type="colorScale" priority="72">
      <colorScale>
        <cfvo type="min"/>
        <cfvo type="num" val="-71.5"/>
        <cfvo type="max"/>
        <color theme="3" tint="-0.249977111117893"/>
        <color theme="0"/>
        <color rgb="FFFF0000"/>
      </colorScale>
    </cfRule>
  </conditionalFormatting>
  <conditionalFormatting sqref="E25:CZ25">
    <cfRule type="colorScale" priority="71">
      <colorScale>
        <cfvo type="min"/>
        <cfvo type="num" val="-70.2"/>
        <cfvo type="max"/>
        <color theme="3" tint="-0.249977111117893"/>
        <color theme="0"/>
        <color rgb="FFFF0000"/>
      </colorScale>
    </cfRule>
  </conditionalFormatting>
  <conditionalFormatting sqref="E26:CZ26">
    <cfRule type="colorScale" priority="70">
      <colorScale>
        <cfvo type="min"/>
        <cfvo type="num" val="-63.1"/>
        <cfvo type="max"/>
        <color theme="3" tint="-0.249977111117893"/>
        <color theme="0"/>
        <color rgb="FFFF0000"/>
      </colorScale>
    </cfRule>
  </conditionalFormatting>
  <conditionalFormatting sqref="E28:CZ28">
    <cfRule type="colorScale" priority="68">
      <colorScale>
        <cfvo type="min"/>
        <cfvo type="num" val="-38.5"/>
        <cfvo type="max"/>
        <color theme="3" tint="-0.249977111117893"/>
        <color theme="0"/>
        <color rgb="FFFF0000"/>
      </colorScale>
    </cfRule>
  </conditionalFormatting>
  <conditionalFormatting sqref="E27:CZ27">
    <cfRule type="colorScale" priority="67">
      <colorScale>
        <cfvo type="min"/>
        <cfvo type="num" val="-48.6"/>
        <cfvo type="max"/>
        <color theme="3" tint="-0.249977111117893"/>
        <color theme="0"/>
        <color rgb="FFFF0000"/>
      </colorScale>
    </cfRule>
  </conditionalFormatting>
  <conditionalFormatting sqref="E29:CZ29">
    <cfRule type="colorScale" priority="66">
      <colorScale>
        <cfvo type="min"/>
        <cfvo type="num" val="-74.099999999999994"/>
        <cfvo type="max"/>
        <color theme="3" tint="-0.249977111117893"/>
        <color theme="0"/>
        <color rgb="FFFF0000"/>
      </colorScale>
    </cfRule>
  </conditionalFormatting>
  <conditionalFormatting sqref="E32:BN32">
    <cfRule type="colorScale" priority="65">
      <colorScale>
        <cfvo type="min"/>
        <cfvo type="num" val="-26.7"/>
        <cfvo type="max"/>
        <color theme="3" tint="-0.249977111117893"/>
        <color theme="0"/>
        <color rgb="FFFF0000"/>
      </colorScale>
    </cfRule>
  </conditionalFormatting>
  <conditionalFormatting sqref="E33:CZ33">
    <cfRule type="colorScale" priority="64">
      <colorScale>
        <cfvo type="min"/>
        <cfvo type="num" val="-38.5"/>
        <cfvo type="max"/>
        <color theme="3" tint="-0.249977111117893"/>
        <color theme="0"/>
        <color rgb="FFFF0000"/>
      </colorScale>
    </cfRule>
  </conditionalFormatting>
  <conditionalFormatting sqref="E34:CZ34">
    <cfRule type="colorScale" priority="63">
      <colorScale>
        <cfvo type="min"/>
        <cfvo type="num" val="-52.6"/>
        <cfvo type="max"/>
        <color theme="3" tint="-0.249977111117893"/>
        <color theme="0"/>
        <color rgb="FFFF0000"/>
      </colorScale>
    </cfRule>
  </conditionalFormatting>
  <conditionalFormatting sqref="E35:BCZ35">
    <cfRule type="colorScale" priority="62">
      <colorScale>
        <cfvo type="min"/>
        <cfvo type="num" val="-61.6"/>
        <cfvo type="max"/>
        <color theme="3" tint="-0.249977111117893"/>
        <color theme="0"/>
        <color rgb="FFFF0000"/>
      </colorScale>
    </cfRule>
  </conditionalFormatting>
  <conditionalFormatting sqref="E36:CZ36">
    <cfRule type="colorScale" priority="61">
      <colorScale>
        <cfvo type="min"/>
        <cfvo type="num" val="-61.8"/>
        <cfvo type="max"/>
        <color theme="3" tint="-0.249977111117893"/>
        <color theme="0"/>
        <color rgb="FFFF0000"/>
      </colorScale>
    </cfRule>
  </conditionalFormatting>
  <conditionalFormatting sqref="E37:CZ37">
    <cfRule type="colorScale" priority="60">
      <colorScale>
        <cfvo type="min"/>
        <cfvo type="num" val="-60.9"/>
        <cfvo type="max"/>
        <color theme="3" tint="-0.249977111117893"/>
        <color theme="0"/>
        <color rgb="FFFF0000"/>
      </colorScale>
    </cfRule>
  </conditionalFormatting>
  <conditionalFormatting sqref="E38:CZ38">
    <cfRule type="colorScale" priority="59">
      <colorScale>
        <cfvo type="min"/>
        <cfvo type="num" val="-62"/>
        <cfvo type="max"/>
        <color theme="3" tint="-0.249977111117893"/>
        <color theme="0"/>
        <color rgb="FFFF0000"/>
      </colorScale>
    </cfRule>
  </conditionalFormatting>
  <conditionalFormatting sqref="E39:CZ39">
    <cfRule type="colorScale" priority="58">
      <colorScale>
        <cfvo type="min"/>
        <cfvo type="num" val="-63.5"/>
        <cfvo type="max"/>
        <color theme="3" tint="-0.249977111117893"/>
        <color theme="0"/>
        <color rgb="FFFF0000"/>
      </colorScale>
    </cfRule>
  </conditionalFormatting>
  <conditionalFormatting sqref="E40:CZ40">
    <cfRule type="colorScale" priority="57">
      <colorScale>
        <cfvo type="min"/>
        <cfvo type="num" val="-61.1"/>
        <cfvo type="max"/>
        <color theme="3" tint="-0.249977111117893"/>
        <color theme="0"/>
        <color rgb="FFFF0000"/>
      </colorScale>
    </cfRule>
  </conditionalFormatting>
  <conditionalFormatting sqref="E41:CZ41">
    <cfRule type="colorScale" priority="56">
      <colorScale>
        <cfvo type="min"/>
        <cfvo type="num" val="-51.7"/>
        <cfvo type="max"/>
        <color theme="3" tint="-0.249977111117893"/>
        <color theme="0"/>
        <color rgb="FFFF0000"/>
      </colorScale>
    </cfRule>
  </conditionalFormatting>
  <conditionalFormatting sqref="E42:CZ42">
    <cfRule type="colorScale" priority="55">
      <colorScale>
        <cfvo type="min"/>
        <cfvo type="num" val="-36.799999999999997"/>
        <cfvo type="max"/>
        <color theme="3" tint="-0.249977111117893"/>
        <color theme="0"/>
        <color rgb="FFFF0000"/>
      </colorScale>
    </cfRule>
  </conditionalFormatting>
  <conditionalFormatting sqref="E43:BN43">
    <cfRule type="colorScale" priority="54">
      <colorScale>
        <cfvo type="min"/>
        <cfvo type="num" val="-26.9"/>
        <cfvo type="max"/>
        <color theme="3" tint="-0.249977111117893"/>
        <color theme="0"/>
        <color rgb="FFFF0000"/>
      </colorScale>
    </cfRule>
  </conditionalFormatting>
  <conditionalFormatting sqref="E44:CZ44">
    <cfRule type="colorScale" priority="53">
      <colorScale>
        <cfvo type="min"/>
        <cfvo type="num" val="-25.7"/>
        <cfvo type="max"/>
        <color theme="3" tint="-0.249977111117893"/>
        <color theme="0"/>
        <color rgb="FFFF0000"/>
      </colorScale>
    </cfRule>
  </conditionalFormatting>
  <conditionalFormatting sqref="E47:CZ47">
    <cfRule type="colorScale" priority="52">
      <colorScale>
        <cfvo type="min"/>
        <cfvo type="num" val="1"/>
        <cfvo type="max"/>
        <color rgb="FFFFFF00"/>
        <color rgb="FF0CD632"/>
        <color rgb="FF7030A0"/>
      </colorScale>
    </cfRule>
  </conditionalFormatting>
  <conditionalFormatting sqref="E48:CZ48">
    <cfRule type="colorScale" priority="51">
      <colorScale>
        <cfvo type="min"/>
        <cfvo type="max"/>
        <color rgb="FF0CD632"/>
        <color rgb="FFD41BF9"/>
      </colorScale>
    </cfRule>
  </conditionalFormatting>
  <conditionalFormatting sqref="E49:CZ49">
    <cfRule type="colorScale" priority="50">
      <colorScale>
        <cfvo type="min"/>
        <cfvo type="num" val="1"/>
        <cfvo type="max"/>
        <color rgb="FFFFFF00"/>
        <color rgb="FF0CD632"/>
        <color rgb="FFD41BF9"/>
      </colorScale>
    </cfRule>
  </conditionalFormatting>
  <conditionalFormatting sqref="E50:CZ50">
    <cfRule type="colorScale" priority="49">
      <colorScale>
        <cfvo type="min"/>
        <cfvo type="num" val="2"/>
        <cfvo type="max"/>
        <color rgb="FFFFFF00"/>
        <color rgb="FF0CD632"/>
        <color rgb="FFD41BF9"/>
      </colorScale>
    </cfRule>
  </conditionalFormatting>
  <conditionalFormatting sqref="E51:CZ51">
    <cfRule type="colorScale" priority="48">
      <colorScale>
        <cfvo type="min"/>
        <cfvo type="num" val="3"/>
        <cfvo type="max"/>
        <color rgb="FFFFFF00"/>
        <color rgb="FF0CD632"/>
        <color rgb="FFD41BF9"/>
      </colorScale>
    </cfRule>
  </conditionalFormatting>
  <conditionalFormatting sqref="E52:CZ52">
    <cfRule type="colorScale" priority="47">
      <colorScale>
        <cfvo type="min"/>
        <cfvo type="num" val="1"/>
        <cfvo type="max"/>
        <color rgb="FFFFFF00"/>
        <color rgb="FF0CD632"/>
        <color rgb="FFD41BF9"/>
      </colorScale>
    </cfRule>
  </conditionalFormatting>
  <conditionalFormatting sqref="E53:CZ53">
    <cfRule type="colorScale" priority="46">
      <colorScale>
        <cfvo type="min"/>
        <cfvo type="num" val="2"/>
        <cfvo type="max"/>
        <color rgb="FFFFFF00"/>
        <color rgb="FF0CD632"/>
        <color rgb="FFD41BF9"/>
      </colorScale>
    </cfRule>
  </conditionalFormatting>
  <conditionalFormatting sqref="E54:CZ54">
    <cfRule type="colorScale" priority="45">
      <colorScale>
        <cfvo type="min"/>
        <cfvo type="num" val="2"/>
        <cfvo type="max"/>
        <color rgb="FFFFFF00"/>
        <color rgb="FF0CD632"/>
        <color rgb="FFD41BF9"/>
      </colorScale>
    </cfRule>
  </conditionalFormatting>
  <conditionalFormatting sqref="E55:CZ55">
    <cfRule type="colorScale" priority="44">
      <colorScale>
        <cfvo type="min"/>
        <cfvo type="num" val="2"/>
        <cfvo type="max"/>
        <color rgb="FFFFFF00"/>
        <color rgb="FF0CD632"/>
        <color rgb="FFD41BF9"/>
      </colorScale>
    </cfRule>
  </conditionalFormatting>
  <conditionalFormatting sqref="E56:CZ56">
    <cfRule type="colorScale" priority="43">
      <colorScale>
        <cfvo type="min"/>
        <cfvo type="num" val="2"/>
        <cfvo type="max"/>
        <color rgb="FFFFFF00"/>
        <color rgb="FF0CD632"/>
        <color rgb="FFD41BF9"/>
      </colorScale>
    </cfRule>
  </conditionalFormatting>
  <conditionalFormatting sqref="E57:CZ57">
    <cfRule type="colorScale" priority="42">
      <colorScale>
        <cfvo type="min"/>
        <cfvo type="num" val="1"/>
        <cfvo type="max"/>
        <color rgb="FFFFFF00"/>
        <color rgb="FF0CD632"/>
        <color rgb="FFD41BF9"/>
      </colorScale>
    </cfRule>
  </conditionalFormatting>
  <conditionalFormatting sqref="E58:CZ58">
    <cfRule type="colorScale" priority="41">
      <colorScale>
        <cfvo type="min"/>
        <cfvo type="num" val="1"/>
        <cfvo type="max"/>
        <color rgb="FFFFFF00"/>
        <color rgb="FF0CD632"/>
        <color rgb="FFD41BF9"/>
      </colorScale>
    </cfRule>
  </conditionalFormatting>
  <conditionalFormatting sqref="E59:CZ59">
    <cfRule type="colorScale" priority="40">
      <colorScale>
        <cfvo type="min"/>
        <cfvo type="num" val="20"/>
        <cfvo type="max"/>
        <color rgb="FFFFFF00"/>
        <color rgb="FF0CD632"/>
        <color rgb="FFD41BF9"/>
      </colorScale>
    </cfRule>
  </conditionalFormatting>
  <conditionalFormatting sqref="E62:CZ62">
    <cfRule type="colorScale" priority="39">
      <colorScale>
        <cfvo type="min"/>
        <cfvo type="num" val="16"/>
        <cfvo type="max"/>
        <color rgb="FFFFFF00"/>
        <color rgb="FF0CD632"/>
        <color rgb="FFD41BF9"/>
      </colorScale>
    </cfRule>
  </conditionalFormatting>
  <conditionalFormatting sqref="E63:CZ63">
    <cfRule type="colorScale" priority="38">
      <colorScale>
        <cfvo type="min"/>
        <cfvo type="num" val="18"/>
        <cfvo type="max"/>
        <color rgb="FFFFFF00"/>
        <color rgb="FF0CD632"/>
        <color rgb="FFD41BF9"/>
      </colorScale>
    </cfRule>
  </conditionalFormatting>
  <conditionalFormatting sqref="E64:CZ64">
    <cfRule type="colorScale" priority="37">
      <colorScale>
        <cfvo type="min"/>
        <cfvo type="num" val="19"/>
        <cfvo type="max"/>
        <color rgb="FFFFFF00"/>
        <color rgb="FF0CD632"/>
        <color rgb="FFD41BF9"/>
      </colorScale>
    </cfRule>
  </conditionalFormatting>
  <conditionalFormatting sqref="E65:CZ65">
    <cfRule type="colorScale" priority="36">
      <colorScale>
        <cfvo type="min"/>
        <cfvo type="num" val="20"/>
        <cfvo type="max"/>
        <color rgb="FFFFFF00"/>
        <color rgb="FF0CD632"/>
        <color rgb="FFD41BF9"/>
      </colorScale>
    </cfRule>
  </conditionalFormatting>
  <conditionalFormatting sqref="E66:CZ66">
    <cfRule type="colorScale" priority="35">
      <colorScale>
        <cfvo type="min"/>
        <cfvo type="num" val="19"/>
        <cfvo type="max"/>
        <color rgb="FFFFFF00"/>
        <color rgb="FF0CD632"/>
        <color rgb="FFD41BF9"/>
      </colorScale>
    </cfRule>
  </conditionalFormatting>
  <conditionalFormatting sqref="E67:CZ67">
    <cfRule type="colorScale" priority="34">
      <colorScale>
        <cfvo type="min"/>
        <cfvo type="num" val="19"/>
        <cfvo type="max"/>
        <color rgb="FFFFFF00"/>
        <color rgb="FF0CD632"/>
        <color rgb="FFD41BF9"/>
      </colorScale>
    </cfRule>
  </conditionalFormatting>
  <conditionalFormatting sqref="E68:CZ68">
    <cfRule type="colorScale" priority="33">
      <colorScale>
        <cfvo type="min"/>
        <cfvo type="num" val="19"/>
        <cfvo type="max"/>
        <color rgb="FFFFFF00"/>
        <color rgb="FF0CD632"/>
        <color rgb="FFD41BF9"/>
      </colorScale>
    </cfRule>
  </conditionalFormatting>
  <conditionalFormatting sqref="E69:CZ69">
    <cfRule type="colorScale" priority="32">
      <colorScale>
        <cfvo type="min"/>
        <cfvo type="num" val="19"/>
        <cfvo type="max"/>
        <color rgb="FFFFFF00"/>
        <color rgb="FF0CD632"/>
        <color rgb="FFD41BF9"/>
      </colorScale>
    </cfRule>
  </conditionalFormatting>
  <conditionalFormatting sqref="E70:CZ70">
    <cfRule type="colorScale" priority="31">
      <colorScale>
        <cfvo type="min"/>
        <cfvo type="num" val="18"/>
        <cfvo type="max"/>
        <color rgb="FFFFFF00"/>
        <color rgb="FF0CD632"/>
        <color rgb="FFD41BF9"/>
      </colorScale>
    </cfRule>
  </conditionalFormatting>
  <conditionalFormatting sqref="E71:CZ71">
    <cfRule type="colorScale" priority="30">
      <colorScale>
        <cfvo type="min"/>
        <cfvo type="num" val="19"/>
        <cfvo type="max"/>
        <color rgb="FFFFFF00"/>
        <color rgb="FF0CD632"/>
        <color rgb="FFD41BF9"/>
      </colorScale>
    </cfRule>
  </conditionalFormatting>
  <conditionalFormatting sqref="E72:CZ72">
    <cfRule type="colorScale" priority="29">
      <colorScale>
        <cfvo type="min"/>
        <cfvo type="num" val="19"/>
        <cfvo type="max"/>
        <color rgb="FFFFFF00"/>
        <color rgb="FF0CD632"/>
        <color rgb="FFD41BF9"/>
      </colorScale>
    </cfRule>
  </conditionalFormatting>
  <conditionalFormatting sqref="E73:CZ73">
    <cfRule type="colorScale" priority="28">
      <colorScale>
        <cfvo type="min"/>
        <cfvo type="num" val="16"/>
        <cfvo type="max"/>
        <color rgb="FFFFFF00"/>
        <color rgb="FF0CD632"/>
        <color rgb="FFD41BF9"/>
      </colorScale>
    </cfRule>
  </conditionalFormatting>
  <conditionalFormatting sqref="E74:CZ74">
    <cfRule type="colorScale" priority="27">
      <colorScale>
        <cfvo type="min"/>
        <cfvo type="num" val="18"/>
        <cfvo type="max"/>
        <color rgb="FFFFFF00"/>
        <color rgb="FF0CD632"/>
        <color rgb="FFD41BF9"/>
      </colorScale>
    </cfRule>
  </conditionalFormatting>
  <conditionalFormatting sqref="E77:CZ77">
    <cfRule type="colorScale" priority="26">
      <colorScale>
        <cfvo type="min"/>
        <cfvo type="num" val="633.6"/>
        <cfvo type="max"/>
        <color theme="3" tint="-0.249977111117893"/>
        <color rgb="FF0CD632"/>
        <color rgb="FFFF0000"/>
      </colorScale>
    </cfRule>
  </conditionalFormatting>
  <conditionalFormatting sqref="E78:CZ78">
    <cfRule type="colorScale" priority="25">
      <colorScale>
        <cfvo type="min"/>
        <cfvo type="num" val="628.20000000000005"/>
        <cfvo type="max"/>
        <color theme="3" tint="-0.249977111117893"/>
        <color rgb="FF0CD632"/>
        <color rgb="FFFF0000"/>
      </colorScale>
    </cfRule>
  </conditionalFormatting>
  <conditionalFormatting sqref="E79:CZ79">
    <cfRule type="colorScale" priority="24">
      <colorScale>
        <cfvo type="min"/>
        <cfvo type="num" val="624.4"/>
        <cfvo type="max"/>
        <color theme="3" tint="-0.249977111117893"/>
        <color rgb="FF0CD632"/>
        <color rgb="FFFF0000"/>
      </colorScale>
    </cfRule>
  </conditionalFormatting>
  <conditionalFormatting sqref="E80:CZ80">
    <cfRule type="colorScale" priority="23">
      <colorScale>
        <cfvo type="min"/>
        <cfvo type="num" val="622.29999999999995"/>
        <cfvo type="max"/>
        <color theme="3" tint="-0.249977111117893"/>
        <color rgb="FF0CD632"/>
        <color rgb="FFFF0000"/>
      </colorScale>
    </cfRule>
  </conditionalFormatting>
  <conditionalFormatting sqref="E81:CZ81">
    <cfRule type="colorScale" priority="22">
      <colorScale>
        <cfvo type="min"/>
        <cfvo type="num" val="623.1"/>
        <cfvo type="max"/>
        <color theme="3" tint="-0.249977111117893"/>
        <color rgb="FF0CD632"/>
        <color rgb="FFFF0000"/>
      </colorScale>
    </cfRule>
  </conditionalFormatting>
  <conditionalFormatting sqref="E82:CZ82">
    <cfRule type="colorScale" priority="21">
      <colorScale>
        <cfvo type="min"/>
        <cfvo type="num" val="624.5"/>
        <cfvo type="max"/>
        <color theme="3" tint="-0.249977111117893"/>
        <color rgb="FF0CD632"/>
        <color rgb="FFFF0000"/>
      </colorScale>
    </cfRule>
  </conditionalFormatting>
  <conditionalFormatting sqref="E83:CZ83">
    <cfRule type="colorScale" priority="20">
      <colorScale>
        <cfvo type="min"/>
        <cfvo type="num" val="621.20000000000005"/>
        <cfvo type="max"/>
        <color theme="3" tint="-0.249977111117893"/>
        <color rgb="FF0CD632"/>
        <color rgb="FFFF0000"/>
      </colorScale>
    </cfRule>
  </conditionalFormatting>
  <conditionalFormatting sqref="E84:CZ84">
    <cfRule type="colorScale" priority="19">
      <colorScale>
        <cfvo type="min"/>
        <cfvo type="num" val="619.70000000000005"/>
        <cfvo type="max"/>
        <color theme="3" tint="-0.249977111117893"/>
        <color rgb="FF0CD632"/>
        <color rgb="FFFF0000"/>
      </colorScale>
    </cfRule>
  </conditionalFormatting>
  <conditionalFormatting sqref="E85:CZ85">
    <cfRule type="colorScale" priority="18">
      <colorScale>
        <cfvo type="min"/>
        <cfvo type="num" val="619.29999999999995"/>
        <cfvo type="max"/>
        <color theme="3" tint="-0.249977111117893"/>
        <color rgb="FF0CD632"/>
        <color rgb="FFFF0000"/>
      </colorScale>
    </cfRule>
  </conditionalFormatting>
  <conditionalFormatting sqref="E86:CZ86">
    <cfRule type="colorScale" priority="17">
      <colorScale>
        <cfvo type="min"/>
        <cfvo type="num" val="619.20000000000005"/>
        <cfvo type="max"/>
        <color theme="3" tint="-0.249977111117893"/>
        <color rgb="FF0CD632"/>
        <color rgb="FFFF0000"/>
      </colorScale>
    </cfRule>
  </conditionalFormatting>
  <conditionalFormatting sqref="E87:CZ87">
    <cfRule type="colorScale" priority="16">
      <colorScale>
        <cfvo type="min"/>
        <cfvo type="num" val="625.70000000000005"/>
        <cfvo type="max"/>
        <color theme="3" tint="-0.249977111117893"/>
        <color rgb="FF0CD632"/>
        <color rgb="FFFF0000"/>
      </colorScale>
    </cfRule>
  </conditionalFormatting>
  <conditionalFormatting sqref="E88:CZ88">
    <cfRule type="colorScale" priority="15">
      <colorScale>
        <cfvo type="min"/>
        <cfvo type="num" val="631.9"/>
        <cfvo type="max"/>
        <color theme="3" tint="-0.249977111117893"/>
        <color rgb="FF0CD632"/>
        <color rgb="FFFF0000"/>
      </colorScale>
    </cfRule>
  </conditionalFormatting>
  <conditionalFormatting sqref="E89:CZ89">
    <cfRule type="colorScale" priority="14">
      <colorScale>
        <cfvo type="min"/>
        <cfvo type="num" val="624.4"/>
        <cfvo type="max"/>
        <color theme="3" tint="-0.249977111117893"/>
        <color rgb="FF0CD632"/>
        <color rgb="FFFF0000"/>
      </colorScale>
    </cfRule>
  </conditionalFormatting>
  <conditionalFormatting sqref="E92:CZ92">
    <cfRule type="colorScale" priority="13">
      <colorScale>
        <cfvo type="min"/>
        <cfvo type="num" val="70"/>
        <cfvo type="max"/>
        <color rgb="FFFFFF00"/>
        <color rgb="FF0CD632"/>
        <color theme="3" tint="-0.249977111117893"/>
      </colorScale>
    </cfRule>
  </conditionalFormatting>
  <conditionalFormatting sqref="E93:CZ93">
    <cfRule type="colorScale" priority="12">
      <colorScale>
        <cfvo type="min"/>
        <cfvo type="num" val="69"/>
        <cfvo type="max"/>
        <color rgb="FFFFFF00"/>
        <color rgb="FF0CD632"/>
        <color theme="3" tint="-0.249977111117893"/>
      </colorScale>
    </cfRule>
  </conditionalFormatting>
  <conditionalFormatting sqref="E94:CZ94">
    <cfRule type="colorScale" priority="11">
      <colorScale>
        <cfvo type="min"/>
        <cfvo type="num" val="65"/>
        <cfvo type="max"/>
        <color rgb="FFFFFF00"/>
        <color rgb="FF0CD632"/>
        <color theme="3" tint="-0.249977111117893"/>
      </colorScale>
    </cfRule>
  </conditionalFormatting>
  <conditionalFormatting sqref="E95:CZ95">
    <cfRule type="colorScale" priority="10">
      <colorScale>
        <cfvo type="min"/>
        <cfvo type="num" val="63"/>
        <cfvo type="max"/>
        <color rgb="FFFFFF00"/>
        <color rgb="FF0CD632"/>
        <color theme="3" tint="-0.249977111117893"/>
      </colorScale>
    </cfRule>
  </conditionalFormatting>
  <conditionalFormatting sqref="E96:CZ96">
    <cfRule type="colorScale" priority="9">
      <colorScale>
        <cfvo type="min"/>
        <cfvo type="num" val="63"/>
        <cfvo type="max"/>
        <color rgb="FFFFFF00"/>
        <color rgb="FF0CD632"/>
        <color theme="3" tint="-0.249977111117893"/>
      </colorScale>
    </cfRule>
  </conditionalFormatting>
  <conditionalFormatting sqref="E97:CZ97">
    <cfRule type="colorScale" priority="8">
      <colorScale>
        <cfvo type="min"/>
        <cfvo type="num" val="64"/>
        <cfvo type="max"/>
        <color rgb="FFFFFF00"/>
        <color rgb="FF0CD632"/>
        <color theme="3" tint="-0.249977111117893"/>
      </colorScale>
    </cfRule>
  </conditionalFormatting>
  <conditionalFormatting sqref="E98:CZ98">
    <cfRule type="colorScale" priority="7">
      <colorScale>
        <cfvo type="min"/>
        <cfvo type="num" val="64"/>
        <cfvo type="max"/>
        <color rgb="FFFFFF00"/>
        <color rgb="FF0CD632"/>
        <color theme="3" tint="-0.249977111117893"/>
      </colorScale>
    </cfRule>
  </conditionalFormatting>
  <conditionalFormatting sqref="E99:CZ99">
    <cfRule type="colorScale" priority="6">
      <colorScale>
        <cfvo type="min"/>
        <cfvo type="num" val="65"/>
        <cfvo type="max"/>
        <color rgb="FFFFFF00"/>
        <color rgb="FF0CD632"/>
        <color theme="3" tint="-0.249977111117893"/>
      </colorScale>
    </cfRule>
  </conditionalFormatting>
  <conditionalFormatting sqref="E100:CZ100">
    <cfRule type="colorScale" priority="5">
      <colorScale>
        <cfvo type="min"/>
        <cfvo type="num" val="65"/>
        <cfvo type="max"/>
        <color rgb="FFFFFF00"/>
        <color rgb="FF0CD632"/>
        <color theme="3" tint="-0.249977111117893"/>
      </colorScale>
    </cfRule>
  </conditionalFormatting>
  <conditionalFormatting sqref="E101:CZ101">
    <cfRule type="colorScale" priority="4">
      <colorScale>
        <cfvo type="min"/>
        <cfvo type="num" val="66"/>
        <cfvo type="max"/>
        <color rgb="FFFFFF00"/>
        <color rgb="FF0CD632"/>
        <color theme="3" tint="-0.249977111117893"/>
      </colorScale>
    </cfRule>
  </conditionalFormatting>
  <conditionalFormatting sqref="E102:CZ102">
    <cfRule type="colorScale" priority="3">
      <colorScale>
        <cfvo type="min"/>
        <cfvo type="num" val="68"/>
        <cfvo type="max"/>
        <color rgb="FFFFFF00"/>
        <color rgb="FF0CD632"/>
        <color theme="3" tint="-0.249977111117893"/>
      </colorScale>
    </cfRule>
  </conditionalFormatting>
  <conditionalFormatting sqref="E103:CZ103">
    <cfRule type="colorScale" priority="2">
      <colorScale>
        <cfvo type="min"/>
        <cfvo type="num" val="69"/>
        <cfvo type="max"/>
        <color rgb="FFFFFF00"/>
        <color rgb="FF0CD632"/>
        <color theme="3" tint="-0.249977111117893"/>
      </colorScale>
    </cfRule>
  </conditionalFormatting>
  <conditionalFormatting sqref="E104:CZ104">
    <cfRule type="colorScale" priority="1">
      <colorScale>
        <cfvo type="min"/>
        <cfvo type="num" val="66"/>
        <cfvo type="max"/>
        <color rgb="FFFFFF00"/>
        <color rgb="FF0CD632"/>
        <color theme="3" tint="-0.249977111117893"/>
      </colorScale>
    </cfRule>
  </conditionalFormatting>
  <pageMargins left="0.7" right="0.7" top="0.78740157499999996" bottom="0.78740157499999996" header="0.3" footer="0.3"/>
  <pageSetup paperSize="9" orientation="portrait" r:id="rId1"/>
  <ignoredErrors>
    <ignoredError sqref="E14:L14 C13 E29:H29 J29:AM29 AP29 AR29:AW29 AY29:BN29 C17:C19 C21:C28 E44:H44 J44:AM44 AP44 AR44:AX44 AZ44:BC44 C32:C34 C36:C43 BD44:BN44 E59:H59 J59:AM59 AP59 AR59:AW59 AY59:BN59 C47:C58 H74 L74 C62:C66 V89 C77:C84 BJ14:BK14 BJ89:BK89 C2 C3 C4 C5 C6 C7 C8 C9 C10 C11 C12 C67:C73 BJ74:BK74 BN74" formulaRange="1"/>
    <ignoredError sqref="M14:AN14 AP14 AR14:AW14 AY14:BI14 K74 M74:AN74 AP74 AR74:AW74 AY74:BI74 E89:H89 J89:U89 W89:AN89 AP89 AR89:AW89 AY89:BI89 E104:H104 J104:AM104 AP104 AR104:AW104 AY104:BN104 BL14:BM14 BL74:BM74 BL89:BN89" evalError="1" formulaRange="1"/>
    <ignoredError sqref="C20 C35 C85:C88" formula="1" formulaRange="1"/>
    <ignoredError sqref="D32 D48:D50 D92:D93 D4:D5 D29 D65 D89 D97:D99 D102:D103 D95:D96 D8:D9 D42 D34:D35 D33 D44 D79 D78 D77 D12 D13 D10:D11 D14 D24 D26 D25 D22 D27 D20 D19 D21 D28 D23 D37 D40 D36 D41 D38:D39 D51:D59 D68 D69 D66:D67 D70:D72 D88 D85 D81 D83 D80 D84 D82 D86:D87" numberStoredAsText="1"/>
    <ignoredError sqref="J7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P1:V132"/>
  <sheetViews>
    <sheetView workbookViewId="0">
      <selection activeCell="N140" sqref="N140"/>
    </sheetView>
  </sheetViews>
  <sheetFormatPr baseColWidth="10" defaultRowHeight="15" x14ac:dyDescent="0.25"/>
  <sheetData>
    <row r="1" spans="16:22" x14ac:dyDescent="0.25">
      <c r="P1" t="s">
        <v>73</v>
      </c>
    </row>
    <row r="2" spans="16:22" x14ac:dyDescent="0.25">
      <c r="P2" t="s">
        <v>78</v>
      </c>
    </row>
    <row r="7" spans="16:22" x14ac:dyDescent="0.25">
      <c r="V7" t="s">
        <v>38</v>
      </c>
    </row>
    <row r="8" spans="16:22" x14ac:dyDescent="0.25">
      <c r="V8" t="s">
        <v>74</v>
      </c>
    </row>
    <row r="9" spans="16:22" x14ac:dyDescent="0.25">
      <c r="V9" t="s">
        <v>16</v>
      </c>
    </row>
    <row r="10" spans="16:22" x14ac:dyDescent="0.25">
      <c r="V10" t="s">
        <v>58</v>
      </c>
    </row>
    <row r="11" spans="16:22" x14ac:dyDescent="0.25">
      <c r="V11" t="s">
        <v>75</v>
      </c>
    </row>
    <row r="22" spans="16:22" x14ac:dyDescent="0.25">
      <c r="P22" t="s">
        <v>76</v>
      </c>
    </row>
    <row r="23" spans="16:22" x14ac:dyDescent="0.25">
      <c r="P23" t="s">
        <v>77</v>
      </c>
    </row>
    <row r="28" spans="16:22" x14ac:dyDescent="0.25">
      <c r="V28" t="s">
        <v>20</v>
      </c>
    </row>
    <row r="29" spans="16:22" x14ac:dyDescent="0.25">
      <c r="V29" t="s">
        <v>19</v>
      </c>
    </row>
    <row r="30" spans="16:22" x14ac:dyDescent="0.25">
      <c r="V30" t="s">
        <v>79</v>
      </c>
    </row>
    <row r="31" spans="16:22" x14ac:dyDescent="0.25">
      <c r="V31" t="s">
        <v>80</v>
      </c>
    </row>
    <row r="32" spans="16:22" x14ac:dyDescent="0.25">
      <c r="V32" t="s">
        <v>81</v>
      </c>
    </row>
    <row r="41" spans="16:22" x14ac:dyDescent="0.25">
      <c r="P41" t="s">
        <v>82</v>
      </c>
    </row>
    <row r="42" spans="16:22" x14ac:dyDescent="0.25">
      <c r="P42" t="s">
        <v>83</v>
      </c>
    </row>
    <row r="43" spans="16:22" x14ac:dyDescent="0.25">
      <c r="P43" t="s">
        <v>84</v>
      </c>
    </row>
    <row r="47" spans="16:22" x14ac:dyDescent="0.25">
      <c r="V47" t="s">
        <v>23</v>
      </c>
    </row>
    <row r="48" spans="16:22" x14ac:dyDescent="0.25">
      <c r="V48" t="s">
        <v>85</v>
      </c>
    </row>
    <row r="49" spans="16:22" x14ac:dyDescent="0.25">
      <c r="V49" t="s">
        <v>86</v>
      </c>
    </row>
    <row r="50" spans="16:22" x14ac:dyDescent="0.25">
      <c r="V50" t="s">
        <v>59</v>
      </c>
    </row>
    <row r="51" spans="16:22" x14ac:dyDescent="0.25">
      <c r="V51" t="s">
        <v>60</v>
      </c>
    </row>
    <row r="52" spans="16:22" x14ac:dyDescent="0.25">
      <c r="V52" t="s">
        <v>87</v>
      </c>
    </row>
    <row r="60" spans="16:22" x14ac:dyDescent="0.25">
      <c r="P60" t="s">
        <v>61</v>
      </c>
    </row>
    <row r="61" spans="16:22" x14ac:dyDescent="0.25">
      <c r="P61" t="s">
        <v>88</v>
      </c>
    </row>
    <row r="62" spans="16:22" x14ac:dyDescent="0.25">
      <c r="P62" t="s">
        <v>89</v>
      </c>
    </row>
    <row r="67" spans="22:22" x14ac:dyDescent="0.25">
      <c r="V67" t="s">
        <v>26</v>
      </c>
    </row>
    <row r="68" spans="22:22" x14ac:dyDescent="0.25">
      <c r="V68" t="s">
        <v>27</v>
      </c>
    </row>
    <row r="69" spans="22:22" x14ac:dyDescent="0.25">
      <c r="V69" t="s">
        <v>28</v>
      </c>
    </row>
    <row r="81" spans="16:22" x14ac:dyDescent="0.25">
      <c r="P81" t="s">
        <v>52</v>
      </c>
    </row>
    <row r="82" spans="16:22" x14ac:dyDescent="0.25">
      <c r="P82" t="s">
        <v>90</v>
      </c>
    </row>
    <row r="83" spans="16:22" x14ac:dyDescent="0.25">
      <c r="P83" t="s">
        <v>53</v>
      </c>
    </row>
    <row r="87" spans="16:22" x14ac:dyDescent="0.25">
      <c r="V87" t="s">
        <v>62</v>
      </c>
    </row>
    <row r="88" spans="16:22" x14ac:dyDescent="0.25">
      <c r="V88" t="s">
        <v>63</v>
      </c>
    </row>
    <row r="89" spans="16:22" x14ac:dyDescent="0.25">
      <c r="V89" t="s">
        <v>64</v>
      </c>
    </row>
    <row r="100" spans="16:22" x14ac:dyDescent="0.25">
      <c r="P100" t="s">
        <v>47</v>
      </c>
    </row>
    <row r="101" spans="16:22" x14ac:dyDescent="0.25">
      <c r="P101" t="s">
        <v>91</v>
      </c>
    </row>
    <row r="102" spans="16:22" x14ac:dyDescent="0.25">
      <c r="P102" t="s">
        <v>92</v>
      </c>
    </row>
    <row r="107" spans="16:22" x14ac:dyDescent="0.25">
      <c r="V107" t="s">
        <v>31</v>
      </c>
    </row>
    <row r="108" spans="16:22" x14ac:dyDescent="0.25">
      <c r="V108" t="s">
        <v>48</v>
      </c>
    </row>
    <row r="109" spans="16:22" x14ac:dyDescent="0.25">
      <c r="V109" t="s">
        <v>93</v>
      </c>
    </row>
    <row r="110" spans="16:22" x14ac:dyDescent="0.25">
      <c r="V110" t="s">
        <v>94</v>
      </c>
    </row>
    <row r="111" spans="16:22" x14ac:dyDescent="0.25">
      <c r="V111" t="s">
        <v>95</v>
      </c>
    </row>
    <row r="112" spans="16:22" x14ac:dyDescent="0.25">
      <c r="V112" t="s">
        <v>96</v>
      </c>
    </row>
    <row r="121" spans="16:22" x14ac:dyDescent="0.25">
      <c r="P121" t="s">
        <v>65</v>
      </c>
    </row>
    <row r="122" spans="16:22" x14ac:dyDescent="0.25">
      <c r="P122" t="s">
        <v>97</v>
      </c>
    </row>
    <row r="128" spans="16:22" x14ac:dyDescent="0.25">
      <c r="V128" t="s">
        <v>66</v>
      </c>
    </row>
    <row r="129" spans="22:22" x14ac:dyDescent="0.25">
      <c r="V129" t="s">
        <v>67</v>
      </c>
    </row>
    <row r="130" spans="22:22" x14ac:dyDescent="0.25">
      <c r="V130" t="s">
        <v>68</v>
      </c>
    </row>
    <row r="131" spans="22:22" x14ac:dyDescent="0.25">
      <c r="V131" t="s">
        <v>69</v>
      </c>
    </row>
    <row r="132" spans="22:22" x14ac:dyDescent="0.25">
      <c r="V132" t="s">
        <v>70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Vostok</vt:lpstr>
      <vt:lpstr>Diagramme</vt:lpstr>
      <vt:lpstr>Tabelle3</vt:lpstr>
    </vt:vector>
  </TitlesOfParts>
  <Company>Gut Gamig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bürotraining</dc:creator>
  <cp:lastModifiedBy>Test</cp:lastModifiedBy>
  <dcterms:created xsi:type="dcterms:W3CDTF">2015-08-07T07:42:18Z</dcterms:created>
  <dcterms:modified xsi:type="dcterms:W3CDTF">2019-12-13T13:58:16Z</dcterms:modified>
</cp:coreProperties>
</file>